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chefias\"/>
    </mc:Choice>
  </mc:AlternateContent>
  <xr:revisionPtr revIDLastSave="0" documentId="13_ncr:1_{91192215-3478-4A4B-9BD3-544BB49D7CEE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Empregados - Geral" sheetId="1" r:id="rId1"/>
  </sheets>
  <definedNames>
    <definedName name="_xlnm._FilterDatabase" localSheetId="0" hidden="1">'Empregados - Geral'!$B$10:$L$79</definedName>
    <definedName name="_xlnm.Print_Area" localSheetId="0">'Empregados - Geral'!$A$1:$M$79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2" i="1" l="1"/>
  <c r="L71" i="1"/>
  <c r="L68" i="1"/>
  <c r="K72" i="1"/>
  <c r="F63" i="1" l="1"/>
  <c r="L63" i="1" s="1"/>
  <c r="F21" i="1"/>
  <c r="L21" i="1" s="1"/>
  <c r="F12" i="1"/>
  <c r="L12" i="1" s="1"/>
  <c r="F24" i="1"/>
  <c r="L24" i="1" s="1"/>
  <c r="F13" i="1"/>
  <c r="F47" i="1"/>
  <c r="L47" i="1" s="1"/>
  <c r="F41" i="1"/>
  <c r="L41" i="1" s="1"/>
  <c r="F42" i="1"/>
  <c r="L42" i="1" s="1"/>
  <c r="F22" i="1"/>
  <c r="L22" i="1" s="1"/>
  <c r="F17" i="1"/>
  <c r="L17" i="1" s="1"/>
  <c r="F62" i="1"/>
  <c r="L62" i="1" s="1"/>
  <c r="F34" i="1"/>
  <c r="L34" i="1" s="1"/>
  <c r="F40" i="1"/>
  <c r="L40" i="1" s="1"/>
  <c r="F49" i="1"/>
  <c r="L49" i="1" s="1"/>
  <c r="F36" i="1"/>
  <c r="L36" i="1" s="1"/>
  <c r="F14" i="1"/>
  <c r="L14" i="1" s="1"/>
  <c r="F16" i="1"/>
  <c r="L16" i="1" s="1"/>
  <c r="F19" i="1"/>
  <c r="L19" i="1" s="1"/>
  <c r="F60" i="1"/>
  <c r="L60" i="1" s="1"/>
  <c r="F30" i="1"/>
  <c r="L30" i="1" s="1"/>
  <c r="F35" i="1"/>
  <c r="L35" i="1" s="1"/>
  <c r="F54" i="1"/>
  <c r="L54" i="1" s="1"/>
  <c r="F25" i="1"/>
  <c r="L25" i="1" s="1"/>
  <c r="F52" i="1"/>
  <c r="L52" i="1" s="1"/>
  <c r="F61" i="1"/>
  <c r="L61" i="1" s="1"/>
  <c r="F46" i="1"/>
  <c r="L46" i="1" s="1"/>
  <c r="F15" i="1"/>
  <c r="L15" i="1" s="1"/>
  <c r="F57" i="1"/>
  <c r="L57" i="1" s="1"/>
  <c r="F18" i="1"/>
  <c r="L18" i="1" s="1"/>
  <c r="F51" i="1"/>
  <c r="L51" i="1" s="1"/>
  <c r="F45" i="1"/>
  <c r="L45" i="1" s="1"/>
  <c r="F33" i="1"/>
  <c r="L33" i="1" s="1"/>
  <c r="F37" i="1"/>
  <c r="L37" i="1" s="1"/>
  <c r="F43" i="1"/>
  <c r="L43" i="1" s="1"/>
  <c r="F11" i="1"/>
  <c r="L11" i="1" s="1"/>
  <c r="F29" i="1"/>
  <c r="L29" i="1" s="1"/>
  <c r="F38" i="1"/>
  <c r="L38" i="1" s="1"/>
  <c r="F58" i="1"/>
  <c r="L58" i="1" s="1"/>
  <c r="F55" i="1"/>
  <c r="L55" i="1" s="1"/>
  <c r="F44" i="1"/>
  <c r="L44" i="1" s="1"/>
  <c r="F53" i="1"/>
  <c r="L53" i="1" s="1"/>
  <c r="F39" i="1"/>
  <c r="L39" i="1" s="1"/>
  <c r="F31" i="1"/>
  <c r="L31" i="1" s="1"/>
  <c r="F23" i="1"/>
  <c r="L23" i="1" s="1"/>
  <c r="F32" i="1"/>
  <c r="L32" i="1" s="1"/>
  <c r="F48" i="1"/>
  <c r="L48" i="1" s="1"/>
  <c r="F20" i="1"/>
  <c r="L20" i="1" s="1"/>
  <c r="F59" i="1"/>
  <c r="L59" i="1" s="1"/>
  <c r="F28" i="1"/>
  <c r="L28" i="1" s="1"/>
  <c r="F56" i="1"/>
  <c r="L56" i="1" s="1"/>
  <c r="K13" i="1"/>
  <c r="L13" i="1" l="1"/>
</calcChain>
</file>

<file path=xl/sharedStrings.xml><?xml version="1.0" encoding="utf-8"?>
<sst xmlns="http://schemas.openxmlformats.org/spreadsheetml/2006/main" count="297" uniqueCount="192">
  <si>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</si>
  <si>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</si>
  <si>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</si>
  <si>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</si>
  <si>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</si>
  <si>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</si>
  <si>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</si>
  <si>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</si>
  <si>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</si>
  <si>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</si>
  <si>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</si>
  <si>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GUILHERME CARVALHO DE SOUSA</t>
  </si>
  <si>
    <t>KELIENE FERNANDES DE OLIVEIRA</t>
  </si>
  <si>
    <t>MARCO TULIO DOS SANTOS LOPES</t>
  </si>
  <si>
    <t xml:space="preserve"> Valor do Salário Bruto (R$) (Ocultar)</t>
  </si>
  <si>
    <t>CPF</t>
  </si>
  <si>
    <t>Vago</t>
  </si>
  <si>
    <t>Competência: Junho_2026</t>
  </si>
  <si>
    <t>NAYARA MARTINS DA SILVA</t>
  </si>
  <si>
    <t>UNIDADE: Hospital de Urgências de Goiás Dr. Valdemiro Cruz (HUGO)</t>
  </si>
  <si>
    <t>% Timesheet</t>
  </si>
  <si>
    <t>Valor pago pelo HUGO (R$)</t>
  </si>
  <si>
    <t>Sociedade Beneficente Israelita Brasileira Albert Einstein</t>
  </si>
  <si>
    <t>LUCAS MARCOS PEREIRA</t>
  </si>
  <si>
    <t>UNIDADE: Sociedade Beneficente Israelita Brasileira Albert Einstein</t>
  </si>
  <si>
    <t>VAGO</t>
  </si>
  <si>
    <t>ADENISIA EVANGELISTA DA LINHA</t>
  </si>
  <si>
    <t>ALEX CORDEIRO LINS DA SILVA</t>
  </si>
  <si>
    <t>ALINE DE SA MENDES</t>
  </si>
  <si>
    <t>ALLEF JUNIOR DE SOUZA BARROSO</t>
  </si>
  <si>
    <t>ANNE CAROLINE SOARES ALMEIDA ALVES</t>
  </si>
  <si>
    <t>ANTONIO FRANCISCO NERY</t>
  </si>
  <si>
    <t>ARIANNA ELMA MARTINS XAVIER</t>
  </si>
  <si>
    <t>BRUNO VINICIUS RIBEIRO</t>
  </si>
  <si>
    <t>CARLOS RENATO BONIFACIO FERREIRA</t>
  </si>
  <si>
    <t>CESAR LELLI PARREAO DE MOURA</t>
  </si>
  <si>
    <t>CRISTIANE RODRIGUES COUTO</t>
  </si>
  <si>
    <t>CRISTINA CARVALHO POVOA FERNANDES DE OLI</t>
  </si>
  <si>
    <t>DANIEL DE PAIVA MAGALHAES</t>
  </si>
  <si>
    <t>DAYANA CASTELAO DE OLIVEIRA</t>
  </si>
  <si>
    <t>EDILENE MORAES PEREIRA</t>
  </si>
  <si>
    <t>FABIANA ROLLA</t>
  </si>
  <si>
    <t>FLAVIO ARAUJO BORGES JUNIOR</t>
  </si>
  <si>
    <t>GEISIANE AGDA SILVA</t>
  </si>
  <si>
    <t>GUILHERME HENRIQUE OLIVEIRA MARTINS</t>
  </si>
  <si>
    <t>GUSTAVO FERNANDES MOREIRA</t>
  </si>
  <si>
    <t>HENRIQUE DO CARMO RODRIGUES</t>
  </si>
  <si>
    <t>HIGOR DA SILVA ASSUNCAO</t>
  </si>
  <si>
    <t>JAQUELINE IVA DE LIMA MARTINS</t>
  </si>
  <si>
    <t>JOAO LUCAS LOPES DE OLIVEIRA</t>
  </si>
  <si>
    <t>JOICY MARY JOSEP SILVA CORREA</t>
  </si>
  <si>
    <t>JULIANA QUINTANILHA FAUSTINO</t>
  </si>
  <si>
    <t>JULIO CESAR DE JESUS SANTOS</t>
  </si>
  <si>
    <t>KARINE BORGES DE MEDEIROS</t>
  </si>
  <si>
    <t>LARISSA SOUSA DINIZ</t>
  </si>
  <si>
    <t>LAYLA CRISLLEY CAETANO DE LIMA</t>
  </si>
  <si>
    <t>LOURIVAL LUIZ LIMA</t>
  </si>
  <si>
    <t>LUCAS ALMEIDA FARIA</t>
  </si>
  <si>
    <t>LUCAS BAIOCCHI</t>
  </si>
  <si>
    <t>MICHELLE TEIXEIRA DE OLIVEIRA</t>
  </si>
  <si>
    <t>MURICHAINE FRANCINE MARQUES</t>
  </si>
  <si>
    <t>PATRICK CORREIA DE SOUZA ARAUJO</t>
  </si>
  <si>
    <t>PAULO CEZAR CORREIA DA SILVA</t>
  </si>
  <si>
    <t>REILLA MARIA DE SOUZA</t>
  </si>
  <si>
    <t>RENATO DE OLIVEIRA</t>
  </si>
  <si>
    <t>REYNER PAUD MADUREIRA</t>
  </si>
  <si>
    <t>RODOLPHO SARMENTO MACEDO</t>
  </si>
  <si>
    <t>SAMARA ALVES DOS SANTOS</t>
  </si>
  <si>
    <t>SORAIA DE SOUZA FAGUNDES AZEVEDO</t>
  </si>
  <si>
    <t>TAINARA NOGUEIRA LEAO DE FARIA</t>
  </si>
  <si>
    <t>TULIO PEREIRA PINTO GAMA</t>
  </si>
  <si>
    <t>VANESSA DE OLIVEIRA DA MATA FREITAS</t>
  </si>
  <si>
    <t>VINICIUS CAVALCANTE RODRIGUES</t>
  </si>
  <si>
    <t>WALYFF MARCAL DE MACEDO</t>
  </si>
  <si>
    <t>ADAO GUTEMBERG SALES DE SOUZA</t>
  </si>
  <si>
    <t>ALEX VICTOR PEDROSA BORGES</t>
  </si>
  <si>
    <t>DANIELLE DE PAIVA SANTELLO</t>
  </si>
  <si>
    <t>DANILO DA SILVA LILI</t>
  </si>
  <si>
    <t>DECIRIA FERNANDES SILVA</t>
  </si>
  <si>
    <t>LIDIO MOREIRA</t>
  </si>
  <si>
    <t>MARCIA CANTO DE PINHO FREITAS</t>
  </si>
  <si>
    <t>MARINA VAIDOTAS</t>
  </si>
  <si>
    <t>RODOLFO ZANELATI DE OLIVEIRA</t>
  </si>
  <si>
    <t>SUPERVISOR OPERAÇÕES</t>
  </si>
  <si>
    <t>COORDENADOR ENGENHARIA CLINICA</t>
  </si>
  <si>
    <t>COORDENADOR PRATICAS QUALIDADE SEGURANCA</t>
  </si>
  <si>
    <t>COORDENADOR SEGURANÇA PATRIMONIAL</t>
  </si>
  <si>
    <t>SUPERVISOR ADMINISTRATIVO</t>
  </si>
  <si>
    <t>SUPERVISOR RAIO X</t>
  </si>
  <si>
    <t>COORDENADOR PLANEJAMENTO FINANCEIRO</t>
  </si>
  <si>
    <t>COORDENADOR FARMACIA</t>
  </si>
  <si>
    <t>COORDENADOR MEDICO CP</t>
  </si>
  <si>
    <t>COORDENADOR ENFERMAGEM CP</t>
  </si>
  <si>
    <t>COORDENADOR MULTIPROFISSIONAL</t>
  </si>
  <si>
    <t>CONSULTOR RECURSOS HUMANOS I</t>
  </si>
  <si>
    <t>DIRETOR HOSPITALAR CUIDADO PUBLICO</t>
  </si>
  <si>
    <t>GERENTEPRATICAS, QUALIDADE</t>
  </si>
  <si>
    <t>SUPERVISOR SEGURANÇA TRABALHO</t>
  </si>
  <si>
    <t>SUPERVISOR SEGURANCA</t>
  </si>
  <si>
    <t>CONSULTOR PROJETOS MELHORIA CONTINUA</t>
  </si>
  <si>
    <t>COORDENADOR FACILITIES</t>
  </si>
  <si>
    <t>SUPERVISOR ENGENHARIA CLINICA</t>
  </si>
  <si>
    <t>COORDENADOR MEDICO ENSINO</t>
  </si>
  <si>
    <t>COORDENADOR TECNICO HEMOTERAPIA</t>
  </si>
  <si>
    <t>COORDENADOR EPIDEMIOLOGIA</t>
  </si>
  <si>
    <t>COORDENADOR ATENDIMENTO CP</t>
  </si>
  <si>
    <t>SUPERVISOR MANUTENÇAO</t>
  </si>
  <si>
    <t>SUPERVISOR FACILITIES</t>
  </si>
  <si>
    <t>COORDENADOR MANUTENÇAO</t>
  </si>
  <si>
    <t>COORDENADOR PLANEJAMENTO E LOGISTICA</t>
  </si>
  <si>
    <t>GERENTE ASSISTENCIAL</t>
  </si>
  <si>
    <t>GERENTE MEDICO CP</t>
  </si>
  <si>
    <t>CONSULTOR COMPLIANCE</t>
  </si>
  <si>
    <t>COORDENADOR REGULACAO FLUXO PACIENTE</t>
  </si>
  <si>
    <t>COORDENADOR ENSINO CORPORATIVO</t>
  </si>
  <si>
    <t>COORDENADOR NUTRICAO CLINICA</t>
  </si>
  <si>
    <t>COORDENADOR OPERAÇOES</t>
  </si>
  <si>
    <t>SUPERVISOR ATENDIMENTO</t>
  </si>
  <si>
    <t>COORDENADOR TI</t>
  </si>
  <si>
    <t>COORDENADOR FATURAMENTO E SAME HOSP MUNI</t>
  </si>
  <si>
    <t>COORDENADOR SEGURANCA TRABALHO</t>
  </si>
  <si>
    <t>GERENTE REGIONAL CONSULTORIA RH</t>
  </si>
  <si>
    <t>GERENTE REGIONAL CONTROLADORIA</t>
  </si>
  <si>
    <t>COORDENADOR REGIONAL CONTABIL</t>
  </si>
  <si>
    <t>GERENTE OPERAÇOES</t>
  </si>
  <si>
    <t>COORDENADOR ADMINISTRATIVO</t>
  </si>
  <si>
    <t>COORDENADOR PROJETOS OBRAS</t>
  </si>
  <si>
    <t>COORDENADOR ENFERMAGEM MONIT ASSISTENCI</t>
  </si>
  <si>
    <t>GERENTE REGIONAL SUP LOGISTICA</t>
  </si>
  <si>
    <t>409.***.***-53</t>
  </si>
  <si>
    <t>009.***.***-09</t>
  </si>
  <si>
    <t>327.***.***-65</t>
  </si>
  <si>
    <t>382.***.***-69</t>
  </si>
  <si>
    <t>045.***.***-38</t>
  </si>
  <si>
    <t>011.***.***-22</t>
  </si>
  <si>
    <t>590.***.***-53</t>
  </si>
  <si>
    <t>025.***.***-60</t>
  </si>
  <si>
    <t>341.***.***-06</t>
  </si>
  <si>
    <t>035.***.***-96</t>
  </si>
  <si>
    <t>037.***.***-21</t>
  </si>
  <si>
    <t>664.***.***-00</t>
  </si>
  <si>
    <t>036.***.***-89</t>
  </si>
  <si>
    <t>338.***.***-51</t>
  </si>
  <si>
    <t>014.***.***-01</t>
  </si>
  <si>
    <t>213.***.***-22</t>
  </si>
  <si>
    <t>024.***.***-02</t>
  </si>
  <si>
    <t>000.***.***-00</t>
  </si>
  <si>
    <t>009.***.***-93</t>
  </si>
  <si>
    <t>029.***.***-10</t>
  </si>
  <si>
    <t>022.***.***-59</t>
  </si>
  <si>
    <t>001.***.***-10</t>
  </si>
  <si>
    <t>703.***.***-65</t>
  </si>
  <si>
    <t>035.***.***-59</t>
  </si>
  <si>
    <t>029.***.***-06</t>
  </si>
  <si>
    <t>113.***.***-92</t>
  </si>
  <si>
    <t>223.***.***-26</t>
  </si>
  <si>
    <t>040.***.***-65</t>
  </si>
  <si>
    <t>010.***.***-25</t>
  </si>
  <si>
    <t>040.***.***-96</t>
  </si>
  <si>
    <t>733.***.***-20</t>
  </si>
  <si>
    <t>708.***.***-75</t>
  </si>
  <si>
    <t>010.***.***-80</t>
  </si>
  <si>
    <t>048.***.***-09</t>
  </si>
  <si>
    <t>854.***.***-00</t>
  </si>
  <si>
    <t>019.***.***-66</t>
  </si>
  <si>
    <t>018.***.***-02</t>
  </si>
  <si>
    <t>024.***.***-04</t>
  </si>
  <si>
    <t>035.***.***-81</t>
  </si>
  <si>
    <t>833.***.***-72</t>
  </si>
  <si>
    <t>790.***.***-34</t>
  </si>
  <si>
    <t>036.***.***-16</t>
  </si>
  <si>
    <t>008.***.***-08</t>
  </si>
  <si>
    <t>024.***.***-77</t>
  </si>
  <si>
    <t>048.***.***-02</t>
  </si>
  <si>
    <t>044.***.***-12</t>
  </si>
  <si>
    <t>019.***.***-56</t>
  </si>
  <si>
    <t>032.***.***-92</t>
  </si>
  <si>
    <t>018.***.***-43</t>
  </si>
  <si>
    <t>987.***.***-30</t>
  </si>
  <si>
    <t>018.***.***-29</t>
  </si>
  <si>
    <t>703.***.***-82</t>
  </si>
  <si>
    <t>031.***.***-85</t>
  </si>
  <si>
    <t>008.***.***-79</t>
  </si>
  <si>
    <t>750.***.***-44</t>
  </si>
  <si>
    <t>340.***.***-46</t>
  </si>
  <si>
    <t>325.***.***-17</t>
  </si>
  <si>
    <t>019.***.***-73</t>
  </si>
  <si>
    <t>214.***.***-88</t>
  </si>
  <si>
    <t>009.***.***-36</t>
  </si>
  <si>
    <t>112.***.***-30</t>
  </si>
  <si>
    <t>022.***.***-45</t>
  </si>
  <si>
    <t>Relação mensal dos membros da Diretoria e das Chefias de seu organograma com suas respectivas remunerações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</si>
</sst>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7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right" vertical="center"/>
    </xf>
    <xf numFmtId="44" fontId="1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447677</xdr:colOff>
      <xdr:row>0</xdr:row>
      <xdr:rowOff>152401</xdr:rowOff>
    </xdr:from>
    <xdr:to>
      <xdr:col>2</xdr:col>
      <xdr:colOff>1428751</xdr:colOff>
      <xdr:row>5</xdr:row>
      <xdr:rowOff>86693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F148173-A890-0AA4-2002-ED8CC37F1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5" t="18538" r="30074" b="20551"/>
        <a:stretch>
          <a:fillRect/>
        </a:stretch>
      </xdr:blipFill>
      <xdr:spPr>
        <a:xfrm>
          <a:off x="533402" y="152401"/>
          <a:ext cx="4562474" cy="886792"/>
        </a:xfrm>
        <a:prstGeom prst="rect">
          <a:avLst/>
        </a:prstGeom>
      </xdr:spPr>
    </xdr:pic>
    <xdr:clientData/>
  </xdr:twoCellAnchor>
  <xdr:twoCellAnchor editAs="oneCell">
    <xdr:from>
      <xdr:col>7</xdr:col>
      <xdr:colOff>47626</xdr:colOff>
      <xdr:row>1</xdr:row>
      <xdr:rowOff>0</xdr:rowOff>
    </xdr:from>
    <xdr:to>
      <xdr:col>9</xdr:col>
      <xdr:colOff>333376</xdr:colOff>
      <xdr:row>5</xdr:row>
      <xdr:rowOff>66675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E74378F2-C277-808A-517B-C85D8E9A2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36" t="26272" r="5450" b="32458"/>
        <a:stretch>
          <a:fillRect/>
        </a:stretch>
      </xdr:blipFill>
      <xdr:spPr>
        <a:xfrm>
          <a:off x="11153776" y="190500"/>
          <a:ext cx="23241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F79"/>
  <sheetViews>
    <sheetView showGridLines="0" tabSelected="1" view="pageBreakPreview" zoomScaleNormal="100" zoomScaleSheetLayoutView="100" workbookViewId="0">
      <selection activeCell="C17" sqref="C17"/>
    </sheetView>
  </sheetViews>
  <sheetFormatPr defaultColWidth="19.140625" defaultRowHeight="15" x14ac:dyDescent="0.25"/>
  <cols>
    <col min="1" max="1" width="1.28515625" style="1" customWidth="1"/>
    <col min="2" max="2" width="53.7109375" style="5" bestFit="1" customWidth="1"/>
    <col min="3" max="3" width="38.5703125" style="5" bestFit="1" customWidth="1"/>
    <col min="4" max="4" width="11.85546875" style="5" bestFit="1" customWidth="1"/>
    <col min="5" max="5" width="39.7109375" style="1" bestFit="1" customWidth="1"/>
    <col min="6" max="6" width="21.42578125" style="6" customWidth="1"/>
    <col min="7" max="7" width="20.28515625" style="6" hidden="1" customWidth="1"/>
    <col min="8" max="8" width="15.28515625" style="7" bestFit="1" customWidth="1"/>
    <col min="9" max="9" width="15.28515625" style="7" customWidth="1"/>
    <col min="10" max="10" width="13.140625" style="7" bestFit="1" customWidth="1"/>
    <col min="11" max="11" width="16.28515625" style="7" bestFit="1" customWidth="1"/>
    <col min="12" max="12" width="15.42578125" style="7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B6" s="34" t="s">
        <v>191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B8" s="2" t="s">
        <v>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8" t="s">
        <v>19</v>
      </c>
      <c r="C9" s="9"/>
      <c r="D9" s="9"/>
      <c r="E9" s="9"/>
      <c r="F9" s="31" t="s">
        <v>17</v>
      </c>
      <c r="G9" s="32"/>
      <c r="H9" s="32"/>
      <c r="I9" s="32"/>
      <c r="J9" s="32"/>
      <c r="K9" s="32"/>
      <c r="L9" s="33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ht="22.5" x14ac:dyDescent="0.25">
      <c r="B10" s="3" t="s">
        <v>1</v>
      </c>
      <c r="C10" s="3" t="s">
        <v>2</v>
      </c>
      <c r="D10" s="3" t="s">
        <v>15</v>
      </c>
      <c r="E10" s="3" t="s">
        <v>3</v>
      </c>
      <c r="F10" s="4" t="s">
        <v>4</v>
      </c>
      <c r="G10" s="17" t="s">
        <v>14</v>
      </c>
      <c r="H10" s="4" t="s">
        <v>5</v>
      </c>
      <c r="I10" s="4" t="s">
        <v>6</v>
      </c>
      <c r="J10" s="4" t="s">
        <v>7</v>
      </c>
      <c r="K10" s="4" t="s">
        <v>8</v>
      </c>
      <c r="L10" s="4" t="s">
        <v>9</v>
      </c>
      <c r="AME10"/>
      <c r="AMF10"/>
    </row>
    <row r="11" spans="2:1020" x14ac:dyDescent="0.25">
      <c r="B11" s="10" t="s">
        <v>10</v>
      </c>
      <c r="C11" s="11" t="s">
        <v>26</v>
      </c>
      <c r="D11" s="11" t="s">
        <v>129</v>
      </c>
      <c r="E11" s="12" t="s">
        <v>83</v>
      </c>
      <c r="F11" s="13">
        <f t="shared" ref="F11:F13" si="0">G11+I11+J11</f>
        <v>4670.21</v>
      </c>
      <c r="G11" s="13">
        <v>644.16999999999996</v>
      </c>
      <c r="H11" s="14"/>
      <c r="I11" s="14"/>
      <c r="J11" s="14">
        <v>4026.04</v>
      </c>
      <c r="K11" s="14">
        <v>1813.9899999999998</v>
      </c>
      <c r="L11" s="14">
        <f t="shared" ref="L11:L13" si="1">F11-K11</f>
        <v>2856.2200000000003</v>
      </c>
      <c r="M11" s="16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2:1020" x14ac:dyDescent="0.25">
      <c r="B12" s="10" t="s">
        <v>10</v>
      </c>
      <c r="C12" s="11" t="s">
        <v>27</v>
      </c>
      <c r="D12" s="11" t="s">
        <v>131</v>
      </c>
      <c r="E12" s="12" t="s">
        <v>84</v>
      </c>
      <c r="F12" s="13">
        <f t="shared" si="0"/>
        <v>18626.170000000002</v>
      </c>
      <c r="G12" s="13">
        <v>332.81</v>
      </c>
      <c r="H12" s="14"/>
      <c r="I12" s="14"/>
      <c r="J12" s="14">
        <v>18293.36</v>
      </c>
      <c r="K12" s="14">
        <v>6031.4699999999993</v>
      </c>
      <c r="L12" s="14">
        <f t="shared" si="1"/>
        <v>12594.700000000003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25">
      <c r="B13" s="10" t="s">
        <v>10</v>
      </c>
      <c r="C13" s="11" t="s">
        <v>28</v>
      </c>
      <c r="D13" s="11" t="s">
        <v>132</v>
      </c>
      <c r="E13" s="12" t="s">
        <v>85</v>
      </c>
      <c r="F13" s="13">
        <f t="shared" si="0"/>
        <v>15844.66</v>
      </c>
      <c r="G13" s="13">
        <v>332.81</v>
      </c>
      <c r="H13" s="14"/>
      <c r="I13" s="14"/>
      <c r="J13" s="14">
        <v>15511.85</v>
      </c>
      <c r="K13" s="14">
        <f>4053.03+400.35</f>
        <v>4453.38</v>
      </c>
      <c r="L13" s="14">
        <f t="shared" si="1"/>
        <v>11391.279999999999</v>
      </c>
    </row>
    <row r="14" spans="2:1020" x14ac:dyDescent="0.25">
      <c r="B14" s="10" t="s">
        <v>10</v>
      </c>
      <c r="C14" s="11" t="s">
        <v>29</v>
      </c>
      <c r="D14" s="11" t="s">
        <v>133</v>
      </c>
      <c r="E14" s="12" t="s">
        <v>86</v>
      </c>
      <c r="F14" s="13">
        <f t="shared" ref="F14" si="2">G14+I14+J14</f>
        <v>9752.99</v>
      </c>
      <c r="G14" s="13">
        <v>793.93</v>
      </c>
      <c r="H14" s="14"/>
      <c r="I14" s="14"/>
      <c r="J14" s="14">
        <v>8959.06</v>
      </c>
      <c r="K14" s="14">
        <v>2822.55</v>
      </c>
      <c r="L14" s="14">
        <f t="shared" ref="L14" si="3">F14-K14</f>
        <v>6930.44</v>
      </c>
    </row>
    <row r="15" spans="2:1020" x14ac:dyDescent="0.25">
      <c r="B15" s="10" t="s">
        <v>10</v>
      </c>
      <c r="C15" s="11" t="s">
        <v>30</v>
      </c>
      <c r="D15" s="11" t="s">
        <v>134</v>
      </c>
      <c r="E15" s="12" t="s">
        <v>87</v>
      </c>
      <c r="F15" s="13">
        <f t="shared" ref="F15:F16" si="4">G15+I15+J15</f>
        <v>6348.79</v>
      </c>
      <c r="G15" s="13">
        <v>332.81</v>
      </c>
      <c r="H15" s="14"/>
      <c r="I15" s="14"/>
      <c r="J15" s="14">
        <v>6015.98</v>
      </c>
      <c r="K15" s="14">
        <v>2679.1400000000003</v>
      </c>
      <c r="L15" s="14">
        <f t="shared" ref="L15:L16" si="5">F15-K15</f>
        <v>3669.6499999999996</v>
      </c>
    </row>
    <row r="16" spans="2:1020" x14ac:dyDescent="0.25">
      <c r="B16" s="10" t="s">
        <v>10</v>
      </c>
      <c r="C16" s="11" t="s">
        <v>31</v>
      </c>
      <c r="D16" s="11" t="s">
        <v>135</v>
      </c>
      <c r="E16" s="12" t="s">
        <v>88</v>
      </c>
      <c r="F16" s="13">
        <f t="shared" si="4"/>
        <v>10651.86</v>
      </c>
      <c r="G16" s="13">
        <v>7643.87</v>
      </c>
      <c r="H16" s="14"/>
      <c r="I16" s="14"/>
      <c r="J16" s="14">
        <v>3007.99</v>
      </c>
      <c r="K16" s="14">
        <v>7218.34</v>
      </c>
      <c r="L16" s="14">
        <f t="shared" si="5"/>
        <v>3433.5200000000004</v>
      </c>
    </row>
    <row r="17" spans="2:12" x14ac:dyDescent="0.25">
      <c r="B17" s="10" t="s">
        <v>10</v>
      </c>
      <c r="C17" s="11" t="s">
        <v>32</v>
      </c>
      <c r="D17" s="11" t="s">
        <v>136</v>
      </c>
      <c r="E17" s="12" t="s">
        <v>89</v>
      </c>
      <c r="F17" s="13">
        <f t="shared" ref="F17:F18" si="6">G17+I17+J17</f>
        <v>11311.14</v>
      </c>
      <c r="G17" s="13">
        <v>332.81</v>
      </c>
      <c r="H17" s="14"/>
      <c r="I17" s="14"/>
      <c r="J17" s="14">
        <v>10978.33</v>
      </c>
      <c r="K17" s="14">
        <v>4886.1499999999996</v>
      </c>
      <c r="L17" s="14">
        <f t="shared" ref="L17:L18" si="7">F17-K17</f>
        <v>6424.99</v>
      </c>
    </row>
    <row r="18" spans="2:12" x14ac:dyDescent="0.25">
      <c r="B18" s="10" t="s">
        <v>10</v>
      </c>
      <c r="C18" s="11" t="s">
        <v>33</v>
      </c>
      <c r="D18" s="11" t="s">
        <v>137</v>
      </c>
      <c r="E18" s="12" t="s">
        <v>90</v>
      </c>
      <c r="F18" s="13">
        <f t="shared" si="6"/>
        <v>10464.359999999999</v>
      </c>
      <c r="G18" s="13">
        <v>2014.23</v>
      </c>
      <c r="H18" s="13"/>
      <c r="I18" s="14"/>
      <c r="J18" s="13">
        <v>8450.1299999999992</v>
      </c>
      <c r="K18" s="13">
        <v>2806.56</v>
      </c>
      <c r="L18" s="14">
        <f t="shared" si="7"/>
        <v>7657.7999999999993</v>
      </c>
    </row>
    <row r="19" spans="2:12" x14ac:dyDescent="0.25">
      <c r="B19" s="10" t="s">
        <v>10</v>
      </c>
      <c r="C19" s="11" t="s">
        <v>34</v>
      </c>
      <c r="D19" s="11" t="s">
        <v>130</v>
      </c>
      <c r="E19" s="12" t="s">
        <v>87</v>
      </c>
      <c r="F19" s="13">
        <f t="shared" ref="F19:F20" si="8">G19+I19+J19</f>
        <v>6348.79</v>
      </c>
      <c r="G19" s="13">
        <v>332.81</v>
      </c>
      <c r="H19" s="14"/>
      <c r="I19" s="14"/>
      <c r="J19" s="14">
        <v>6015.98</v>
      </c>
      <c r="K19" s="14">
        <v>1476.09</v>
      </c>
      <c r="L19" s="14">
        <f t="shared" ref="L19:L20" si="9">F19-K19</f>
        <v>4872.7</v>
      </c>
    </row>
    <row r="20" spans="2:12" x14ac:dyDescent="0.25">
      <c r="B20" s="10" t="s">
        <v>10</v>
      </c>
      <c r="C20" s="11" t="s">
        <v>35</v>
      </c>
      <c r="D20" s="11" t="s">
        <v>138</v>
      </c>
      <c r="E20" s="12" t="s">
        <v>91</v>
      </c>
      <c r="F20" s="13">
        <f t="shared" si="8"/>
        <v>39000</v>
      </c>
      <c r="G20" s="13"/>
      <c r="H20" s="14"/>
      <c r="I20" s="14"/>
      <c r="J20" s="14">
        <v>39000</v>
      </c>
      <c r="K20" s="14">
        <v>10624.749999999998</v>
      </c>
      <c r="L20" s="14">
        <f t="shared" si="9"/>
        <v>28375.25</v>
      </c>
    </row>
    <row r="21" spans="2:12" x14ac:dyDescent="0.25">
      <c r="B21" s="10" t="s">
        <v>10</v>
      </c>
      <c r="C21" s="11" t="s">
        <v>36</v>
      </c>
      <c r="D21" s="11" t="s">
        <v>139</v>
      </c>
      <c r="E21" s="12" t="s">
        <v>92</v>
      </c>
      <c r="F21" s="13">
        <f t="shared" ref="F21:F24" si="10">G21+I21+J21</f>
        <v>14875.07</v>
      </c>
      <c r="G21" s="13">
        <v>3234.3799999999997</v>
      </c>
      <c r="H21" s="14"/>
      <c r="I21" s="14"/>
      <c r="J21" s="14">
        <v>11640.69</v>
      </c>
      <c r="K21" s="14">
        <v>4020.7599999999998</v>
      </c>
      <c r="L21" s="14">
        <f t="shared" ref="L21:L24" si="11">F21-K21</f>
        <v>10854.31</v>
      </c>
    </row>
    <row r="22" spans="2:12" x14ac:dyDescent="0.25">
      <c r="B22" s="10" t="s">
        <v>10</v>
      </c>
      <c r="C22" s="11" t="s">
        <v>37</v>
      </c>
      <c r="D22" s="11" t="s">
        <v>140</v>
      </c>
      <c r="E22" s="12" t="s">
        <v>92</v>
      </c>
      <c r="F22" s="13">
        <f t="shared" si="10"/>
        <v>10372.710000000001</v>
      </c>
      <c r="G22" s="13">
        <v>2333.9</v>
      </c>
      <c r="H22" s="14"/>
      <c r="I22" s="14"/>
      <c r="J22" s="14">
        <v>8038.81</v>
      </c>
      <c r="K22" s="14">
        <v>2680.33</v>
      </c>
      <c r="L22" s="14">
        <f t="shared" si="11"/>
        <v>7692.380000000001</v>
      </c>
    </row>
    <row r="23" spans="2:12" x14ac:dyDescent="0.25">
      <c r="B23" s="10" t="s">
        <v>10</v>
      </c>
      <c r="C23" s="11" t="s">
        <v>38</v>
      </c>
      <c r="D23" s="11" t="s">
        <v>141</v>
      </c>
      <c r="E23" s="12" t="s">
        <v>91</v>
      </c>
      <c r="F23" s="13">
        <f t="shared" si="10"/>
        <v>39876.49</v>
      </c>
      <c r="G23" s="13">
        <v>876.49</v>
      </c>
      <c r="H23" s="14"/>
      <c r="I23" s="14"/>
      <c r="J23" s="14">
        <v>39000</v>
      </c>
      <c r="K23" s="14">
        <v>10865.789999999999</v>
      </c>
      <c r="L23" s="14">
        <f t="shared" si="11"/>
        <v>29010.699999999997</v>
      </c>
    </row>
    <row r="24" spans="2:12" x14ac:dyDescent="0.25">
      <c r="B24" s="10" t="s">
        <v>10</v>
      </c>
      <c r="C24" s="11" t="s">
        <v>39</v>
      </c>
      <c r="D24" s="11" t="s">
        <v>142</v>
      </c>
      <c r="E24" s="12" t="s">
        <v>93</v>
      </c>
      <c r="F24" s="13">
        <f t="shared" si="10"/>
        <v>13954.41</v>
      </c>
      <c r="G24" s="13">
        <v>12138.2</v>
      </c>
      <c r="H24" s="14"/>
      <c r="I24" s="14"/>
      <c r="J24" s="14">
        <v>1816.21</v>
      </c>
      <c r="K24" s="14">
        <v>4001.6800000000007</v>
      </c>
      <c r="L24" s="14">
        <f t="shared" si="11"/>
        <v>9952.73</v>
      </c>
    </row>
    <row r="25" spans="2:12" x14ac:dyDescent="0.25">
      <c r="B25" s="10" t="s">
        <v>10</v>
      </c>
      <c r="C25" s="11" t="s">
        <v>40</v>
      </c>
      <c r="D25" s="11" t="s">
        <v>143</v>
      </c>
      <c r="E25" s="12" t="s">
        <v>94</v>
      </c>
      <c r="F25" s="13">
        <f t="shared" ref="F25" si="12">G25+I25+J25</f>
        <v>0</v>
      </c>
      <c r="G25" s="13"/>
      <c r="H25" s="14"/>
      <c r="I25" s="14"/>
      <c r="J25" s="14"/>
      <c r="K25" s="14">
        <v>27.67</v>
      </c>
      <c r="L25" s="14">
        <f t="shared" ref="L25" si="13">F25-K25</f>
        <v>-27.67</v>
      </c>
    </row>
    <row r="26" spans="2:12" x14ac:dyDescent="0.25">
      <c r="B26" s="10" t="s">
        <v>10</v>
      </c>
      <c r="C26" s="11" t="s">
        <v>41</v>
      </c>
      <c r="D26" s="10" t="s">
        <v>144</v>
      </c>
      <c r="E26" s="12" t="s">
        <v>95</v>
      </c>
      <c r="F26" s="13">
        <v>41845.480000000003</v>
      </c>
      <c r="G26" s="13"/>
      <c r="H26" s="14"/>
      <c r="I26" s="14"/>
      <c r="J26" s="14">
        <v>41845.480000000003</v>
      </c>
      <c r="K26" s="14"/>
      <c r="L26" s="14">
        <v>41845.480000000003</v>
      </c>
    </row>
    <row r="27" spans="2:12" x14ac:dyDescent="0.25">
      <c r="B27" s="10" t="s">
        <v>10</v>
      </c>
      <c r="C27" s="11" t="s">
        <v>42</v>
      </c>
      <c r="D27" s="10" t="s">
        <v>145</v>
      </c>
      <c r="E27" s="12" t="s">
        <v>96</v>
      </c>
      <c r="F27" s="13">
        <v>41845.480000000003</v>
      </c>
      <c r="G27" s="13"/>
      <c r="H27" s="14"/>
      <c r="I27" s="14"/>
      <c r="J27" s="14">
        <v>41845.480000000003</v>
      </c>
      <c r="K27" s="14"/>
      <c r="L27" s="14">
        <v>41845.480000000003</v>
      </c>
    </row>
    <row r="28" spans="2:12" x14ac:dyDescent="0.25">
      <c r="B28" s="10" t="s">
        <v>10</v>
      </c>
      <c r="C28" s="11" t="s">
        <v>43</v>
      </c>
      <c r="D28" s="11" t="s">
        <v>146</v>
      </c>
      <c r="E28" s="12" t="s">
        <v>92</v>
      </c>
      <c r="F28" s="13">
        <f t="shared" ref="F28" si="14">G28+I28+J28</f>
        <v>9949.94</v>
      </c>
      <c r="G28" s="13">
        <v>2296.14</v>
      </c>
      <c r="H28" s="14"/>
      <c r="I28" s="14"/>
      <c r="J28" s="14">
        <v>7653.8</v>
      </c>
      <c r="K28" s="14">
        <v>2563.0899999999997</v>
      </c>
      <c r="L28" s="14">
        <f t="shared" ref="L28" si="15">F28-K28</f>
        <v>7386.85</v>
      </c>
    </row>
    <row r="29" spans="2:12" x14ac:dyDescent="0.25">
      <c r="B29" s="10" t="s">
        <v>10</v>
      </c>
      <c r="C29" s="11" t="s">
        <v>11</v>
      </c>
      <c r="D29" s="11" t="s">
        <v>147</v>
      </c>
      <c r="E29" s="12" t="s">
        <v>91</v>
      </c>
      <c r="F29" s="13">
        <f t="shared" ref="F29:F31" si="16">G29+I29+J29</f>
        <v>39000</v>
      </c>
      <c r="G29" s="13"/>
      <c r="H29" s="14"/>
      <c r="I29" s="14"/>
      <c r="J29" s="14">
        <v>39000</v>
      </c>
      <c r="K29" s="14">
        <v>10726.88</v>
      </c>
      <c r="L29" s="14">
        <f t="shared" ref="L29:L31" si="17">F29-K29</f>
        <v>28273.120000000003</v>
      </c>
    </row>
    <row r="30" spans="2:12" x14ac:dyDescent="0.25">
      <c r="B30" s="10" t="s">
        <v>10</v>
      </c>
      <c r="C30" s="11" t="s">
        <v>44</v>
      </c>
      <c r="D30" s="11" t="s">
        <v>148</v>
      </c>
      <c r="E30" s="12" t="s">
        <v>97</v>
      </c>
      <c r="F30" s="13">
        <f t="shared" si="16"/>
        <v>9817.7000000000007</v>
      </c>
      <c r="G30" s="13">
        <v>6009.42</v>
      </c>
      <c r="H30" s="14"/>
      <c r="I30" s="14"/>
      <c r="J30" s="14">
        <v>3808.28</v>
      </c>
      <c r="K30" s="14">
        <v>6428.87</v>
      </c>
      <c r="L30" s="14">
        <f t="shared" si="17"/>
        <v>3388.8300000000008</v>
      </c>
    </row>
    <row r="31" spans="2:12" x14ac:dyDescent="0.25">
      <c r="B31" s="10" t="s">
        <v>10</v>
      </c>
      <c r="C31" s="11" t="s">
        <v>45</v>
      </c>
      <c r="D31" s="11" t="s">
        <v>149</v>
      </c>
      <c r="E31" s="12" t="s">
        <v>91</v>
      </c>
      <c r="F31" s="13">
        <f t="shared" si="16"/>
        <v>62626.49</v>
      </c>
      <c r="G31" s="13">
        <v>13876.49</v>
      </c>
      <c r="H31" s="14"/>
      <c r="I31" s="14">
        <v>9750</v>
      </c>
      <c r="J31" s="14">
        <v>39000</v>
      </c>
      <c r="K31" s="14">
        <v>13354.659999999998</v>
      </c>
      <c r="L31" s="14">
        <f t="shared" si="17"/>
        <v>49271.83</v>
      </c>
    </row>
    <row r="32" spans="2:12" x14ac:dyDescent="0.25">
      <c r="B32" s="10" t="s">
        <v>10</v>
      </c>
      <c r="C32" s="11" t="s">
        <v>46</v>
      </c>
      <c r="D32" s="11" t="s">
        <v>150</v>
      </c>
      <c r="E32" s="12" t="s">
        <v>91</v>
      </c>
      <c r="F32" s="13">
        <f t="shared" ref="F32:F33" si="18">G32+I32+J32</f>
        <v>39000</v>
      </c>
      <c r="G32" s="13"/>
      <c r="H32" s="14"/>
      <c r="I32" s="14"/>
      <c r="J32" s="14">
        <v>39000</v>
      </c>
      <c r="K32" s="14">
        <v>10624.749999999998</v>
      </c>
      <c r="L32" s="14">
        <f t="shared" ref="L32:L33" si="19">F32-K32</f>
        <v>28375.25</v>
      </c>
    </row>
    <row r="33" spans="2:12" x14ac:dyDescent="0.25">
      <c r="B33" s="10" t="s">
        <v>10</v>
      </c>
      <c r="C33" s="11" t="s">
        <v>47</v>
      </c>
      <c r="D33" s="11" t="s">
        <v>151</v>
      </c>
      <c r="E33" s="12" t="s">
        <v>98</v>
      </c>
      <c r="F33" s="13">
        <f t="shared" si="18"/>
        <v>6395.5499999999993</v>
      </c>
      <c r="G33" s="13">
        <v>1475.9</v>
      </c>
      <c r="H33" s="14"/>
      <c r="I33" s="14"/>
      <c r="J33" s="14">
        <v>4919.6499999999996</v>
      </c>
      <c r="K33" s="14">
        <v>2778.25</v>
      </c>
      <c r="L33" s="14">
        <f t="shared" si="19"/>
        <v>3617.2999999999993</v>
      </c>
    </row>
    <row r="34" spans="2:12" x14ac:dyDescent="0.25">
      <c r="B34" s="10" t="s">
        <v>10</v>
      </c>
      <c r="C34" s="11" t="s">
        <v>48</v>
      </c>
      <c r="D34" s="11" t="s">
        <v>152</v>
      </c>
      <c r="E34" s="12" t="s">
        <v>92</v>
      </c>
      <c r="F34" s="13">
        <f t="shared" ref="F34:F35" si="20">G34+I34+J34</f>
        <v>41987.39</v>
      </c>
      <c r="G34" s="13">
        <v>36078.75</v>
      </c>
      <c r="H34" s="14"/>
      <c r="I34" s="14">
        <v>5640.6799999999994</v>
      </c>
      <c r="J34" s="14">
        <v>267.95999999999998</v>
      </c>
      <c r="K34" s="14">
        <v>1070.96</v>
      </c>
      <c r="L34" s="14">
        <f t="shared" ref="L34:L35" si="21">F34-K34</f>
        <v>40916.43</v>
      </c>
    </row>
    <row r="35" spans="2:12" x14ac:dyDescent="0.25">
      <c r="B35" s="10" t="s">
        <v>10</v>
      </c>
      <c r="C35" s="11" t="s">
        <v>49</v>
      </c>
      <c r="D35" s="11" t="s">
        <v>153</v>
      </c>
      <c r="E35" s="12" t="s">
        <v>92</v>
      </c>
      <c r="F35" s="13">
        <f t="shared" si="20"/>
        <v>9553.880000000001</v>
      </c>
      <c r="G35" s="13">
        <v>2976.6800000000003</v>
      </c>
      <c r="H35" s="14"/>
      <c r="I35" s="14"/>
      <c r="J35" s="14">
        <v>6577.2</v>
      </c>
      <c r="K35" s="14">
        <v>3783.2099999999996</v>
      </c>
      <c r="L35" s="14">
        <f t="shared" si="21"/>
        <v>5770.6700000000019</v>
      </c>
    </row>
    <row r="36" spans="2:12" x14ac:dyDescent="0.25">
      <c r="B36" s="10" t="s">
        <v>10</v>
      </c>
      <c r="C36" s="11" t="s">
        <v>50</v>
      </c>
      <c r="D36" s="11" t="s">
        <v>154</v>
      </c>
      <c r="E36" s="12" t="s">
        <v>99</v>
      </c>
      <c r="F36" s="13">
        <f t="shared" ref="F36:F38" si="22">G36+I36+J36</f>
        <v>10990.99</v>
      </c>
      <c r="G36" s="13">
        <v>10990.99</v>
      </c>
      <c r="H36" s="14"/>
      <c r="I36" s="14"/>
      <c r="J36" s="14"/>
      <c r="K36" s="14">
        <v>3006.37</v>
      </c>
      <c r="L36" s="14">
        <f t="shared" ref="L36:L38" si="23">F36-K36</f>
        <v>7984.62</v>
      </c>
    </row>
    <row r="37" spans="2:12" x14ac:dyDescent="0.25">
      <c r="B37" s="10" t="s">
        <v>10</v>
      </c>
      <c r="C37" s="11" t="s">
        <v>51</v>
      </c>
      <c r="D37" s="11" t="s">
        <v>155</v>
      </c>
      <c r="E37" s="12" t="s">
        <v>100</v>
      </c>
      <c r="F37" s="13">
        <f t="shared" si="22"/>
        <v>9267.99</v>
      </c>
      <c r="G37" s="13"/>
      <c r="H37" s="14"/>
      <c r="I37" s="14"/>
      <c r="J37" s="14">
        <v>9267.99</v>
      </c>
      <c r="K37" s="14">
        <v>2449.61</v>
      </c>
      <c r="L37" s="14">
        <f t="shared" si="23"/>
        <v>6818.3799999999992</v>
      </c>
    </row>
    <row r="38" spans="2:12" x14ac:dyDescent="0.25">
      <c r="B38" s="10" t="s">
        <v>10</v>
      </c>
      <c r="C38" s="11" t="s">
        <v>52</v>
      </c>
      <c r="D38" s="11" t="s">
        <v>156</v>
      </c>
      <c r="E38" s="12" t="s">
        <v>101</v>
      </c>
      <c r="F38" s="13">
        <f t="shared" si="22"/>
        <v>7460.47</v>
      </c>
      <c r="G38" s="13"/>
      <c r="H38" s="14"/>
      <c r="I38" s="14"/>
      <c r="J38" s="14">
        <v>7460.47</v>
      </c>
      <c r="K38" s="14">
        <v>1844.97</v>
      </c>
      <c r="L38" s="14">
        <f t="shared" si="23"/>
        <v>5615.5</v>
      </c>
    </row>
    <row r="39" spans="2:12" x14ac:dyDescent="0.25">
      <c r="B39" s="10" t="s">
        <v>10</v>
      </c>
      <c r="C39" s="11" t="s">
        <v>53</v>
      </c>
      <c r="D39" s="11" t="s">
        <v>157</v>
      </c>
      <c r="E39" s="12" t="s">
        <v>102</v>
      </c>
      <c r="F39" s="13">
        <f t="shared" ref="F39:F40" si="24">G39+I39+J39</f>
        <v>36400</v>
      </c>
      <c r="G39" s="13"/>
      <c r="H39" s="14"/>
      <c r="I39" s="14"/>
      <c r="J39" s="14">
        <v>36400</v>
      </c>
      <c r="K39" s="14">
        <v>10036.4</v>
      </c>
      <c r="L39" s="14">
        <f t="shared" ref="L39:L40" si="25">F39-K39</f>
        <v>26363.599999999999</v>
      </c>
    </row>
    <row r="40" spans="2:12" x14ac:dyDescent="0.25">
      <c r="B40" s="10" t="s">
        <v>10</v>
      </c>
      <c r="C40" s="11" t="s">
        <v>12</v>
      </c>
      <c r="D40" s="11" t="s">
        <v>158</v>
      </c>
      <c r="E40" s="12" t="s">
        <v>103</v>
      </c>
      <c r="F40" s="13">
        <f t="shared" si="24"/>
        <v>9600.7999999999993</v>
      </c>
      <c r="G40" s="13">
        <v>332.81</v>
      </c>
      <c r="H40" s="14"/>
      <c r="I40" s="14"/>
      <c r="J40" s="14">
        <v>9267.99</v>
      </c>
      <c r="K40" s="14">
        <v>2503.7600000000002</v>
      </c>
      <c r="L40" s="14">
        <f t="shared" si="25"/>
        <v>7097.0399999999991</v>
      </c>
    </row>
    <row r="41" spans="2:12" x14ac:dyDescent="0.25">
      <c r="B41" s="10" t="s">
        <v>10</v>
      </c>
      <c r="C41" s="11" t="s">
        <v>54</v>
      </c>
      <c r="D41" s="11" t="s">
        <v>159</v>
      </c>
      <c r="E41" s="12" t="s">
        <v>104</v>
      </c>
      <c r="F41" s="13">
        <f t="shared" ref="F41:F42" si="26">G41+I41+J41</f>
        <v>12354.77</v>
      </c>
      <c r="G41" s="13">
        <v>3443.24</v>
      </c>
      <c r="H41" s="14"/>
      <c r="I41" s="14"/>
      <c r="J41" s="14">
        <v>8911.5300000000007</v>
      </c>
      <c r="K41" s="14">
        <v>3327.59</v>
      </c>
      <c r="L41" s="14">
        <f t="shared" ref="L41:L42" si="27">F41-K41</f>
        <v>9027.18</v>
      </c>
    </row>
    <row r="42" spans="2:12" x14ac:dyDescent="0.25">
      <c r="B42" s="10" t="s">
        <v>10</v>
      </c>
      <c r="C42" s="11" t="s">
        <v>55</v>
      </c>
      <c r="D42" s="11" t="s">
        <v>160</v>
      </c>
      <c r="E42" s="12" t="s">
        <v>105</v>
      </c>
      <c r="F42" s="13">
        <f t="shared" si="26"/>
        <v>9600.7999999999993</v>
      </c>
      <c r="G42" s="13">
        <v>332.81</v>
      </c>
      <c r="H42" s="14"/>
      <c r="I42" s="14"/>
      <c r="J42" s="14">
        <v>9267.99</v>
      </c>
      <c r="K42" s="14">
        <v>4662.1000000000004</v>
      </c>
      <c r="L42" s="14">
        <f t="shared" si="27"/>
        <v>4938.6999999999989</v>
      </c>
    </row>
    <row r="43" spans="2:12" x14ac:dyDescent="0.25">
      <c r="B43" s="10" t="s">
        <v>10</v>
      </c>
      <c r="C43" s="11" t="s">
        <v>56</v>
      </c>
      <c r="D43" s="11" t="s">
        <v>161</v>
      </c>
      <c r="E43" s="12" t="s">
        <v>83</v>
      </c>
      <c r="F43" s="13">
        <f t="shared" ref="F43:F45" si="28">G43+I43+J43</f>
        <v>4713.1499999999996</v>
      </c>
      <c r="G43" s="13">
        <v>687.11</v>
      </c>
      <c r="H43" s="14"/>
      <c r="I43" s="14"/>
      <c r="J43" s="14">
        <v>4026.04</v>
      </c>
      <c r="K43" s="14">
        <v>520.44999999999993</v>
      </c>
      <c r="L43" s="14">
        <f t="shared" ref="L43:L45" si="29">F43-K43</f>
        <v>4192.7</v>
      </c>
    </row>
    <row r="44" spans="2:12" x14ac:dyDescent="0.25">
      <c r="B44" s="10" t="s">
        <v>10</v>
      </c>
      <c r="C44" s="11" t="s">
        <v>57</v>
      </c>
      <c r="D44" s="11" t="s">
        <v>162</v>
      </c>
      <c r="E44" s="12" t="s">
        <v>106</v>
      </c>
      <c r="F44" s="13">
        <f t="shared" si="28"/>
        <v>4920.7299999999996</v>
      </c>
      <c r="G44" s="13"/>
      <c r="H44" s="14"/>
      <c r="I44" s="14"/>
      <c r="J44" s="14">
        <v>4920.7299999999996</v>
      </c>
      <c r="K44" s="14">
        <v>502.77</v>
      </c>
      <c r="L44" s="14">
        <f t="shared" si="29"/>
        <v>4417.9599999999991</v>
      </c>
    </row>
    <row r="45" spans="2:12" x14ac:dyDescent="0.25">
      <c r="B45" s="10" t="s">
        <v>10</v>
      </c>
      <c r="C45" s="11" t="s">
        <v>58</v>
      </c>
      <c r="D45" s="11" t="s">
        <v>163</v>
      </c>
      <c r="E45" s="12" t="s">
        <v>107</v>
      </c>
      <c r="F45" s="13">
        <f t="shared" si="28"/>
        <v>5253.54</v>
      </c>
      <c r="G45" s="13">
        <v>332.81</v>
      </c>
      <c r="H45" s="14"/>
      <c r="I45" s="14"/>
      <c r="J45" s="14">
        <v>4920.7299999999996</v>
      </c>
      <c r="K45" s="14">
        <v>820.76</v>
      </c>
      <c r="L45" s="14">
        <f t="shared" si="29"/>
        <v>4432.78</v>
      </c>
    </row>
    <row r="46" spans="2:12" x14ac:dyDescent="0.25">
      <c r="B46" s="10" t="s">
        <v>10</v>
      </c>
      <c r="C46" s="11" t="s">
        <v>13</v>
      </c>
      <c r="D46" s="11" t="s">
        <v>164</v>
      </c>
      <c r="E46" s="12" t="s">
        <v>108</v>
      </c>
      <c r="F46" s="13">
        <f t="shared" ref="F46" si="30">G46+I46+J46</f>
        <v>11917.8</v>
      </c>
      <c r="G46" s="13">
        <v>332.81</v>
      </c>
      <c r="H46" s="14"/>
      <c r="I46" s="14"/>
      <c r="J46" s="14">
        <v>11584.99</v>
      </c>
      <c r="K46" s="14">
        <v>3433.05</v>
      </c>
      <c r="L46" s="14">
        <f t="shared" ref="L46" si="31">F46-K46</f>
        <v>8484.75</v>
      </c>
    </row>
    <row r="47" spans="2:12" x14ac:dyDescent="0.25">
      <c r="B47" s="10" t="s">
        <v>10</v>
      </c>
      <c r="C47" s="11" t="s">
        <v>59</v>
      </c>
      <c r="D47" s="11" t="s">
        <v>165</v>
      </c>
      <c r="E47" s="12" t="s">
        <v>109</v>
      </c>
      <c r="F47" s="13">
        <f t="shared" ref="F47:F48" si="32">G47+I47+J47</f>
        <v>10856.039999999999</v>
      </c>
      <c r="G47" s="13">
        <v>332.81</v>
      </c>
      <c r="H47" s="14"/>
      <c r="I47" s="14"/>
      <c r="J47" s="14">
        <v>10523.23</v>
      </c>
      <c r="K47" s="14">
        <v>2819.4900000000002</v>
      </c>
      <c r="L47" s="14">
        <f t="shared" ref="L47:L48" si="33">F47-K47</f>
        <v>8036.5499999999993</v>
      </c>
    </row>
    <row r="48" spans="2:12" x14ac:dyDescent="0.25">
      <c r="B48" s="10" t="s">
        <v>10</v>
      </c>
      <c r="C48" s="11" t="s">
        <v>60</v>
      </c>
      <c r="D48" s="11" t="s">
        <v>166</v>
      </c>
      <c r="E48" s="12" t="s">
        <v>110</v>
      </c>
      <c r="F48" s="13">
        <f t="shared" si="32"/>
        <v>28476.52</v>
      </c>
      <c r="G48" s="13"/>
      <c r="H48" s="14"/>
      <c r="I48" s="14"/>
      <c r="J48" s="14">
        <v>28476.52</v>
      </c>
      <c r="K48" s="14">
        <v>7605.99</v>
      </c>
      <c r="L48" s="14">
        <f t="shared" si="33"/>
        <v>20870.53</v>
      </c>
    </row>
    <row r="49" spans="2:1020" x14ac:dyDescent="0.25">
      <c r="B49" s="10" t="s">
        <v>10</v>
      </c>
      <c r="C49" s="11" t="s">
        <v>18</v>
      </c>
      <c r="D49" s="11" t="s">
        <v>167</v>
      </c>
      <c r="E49" s="12" t="s">
        <v>92</v>
      </c>
      <c r="F49" s="13">
        <f t="shared" ref="F49" si="34">G49+I49+J49</f>
        <v>9738.39</v>
      </c>
      <c r="G49" s="13">
        <v>2084.5700000000002</v>
      </c>
      <c r="H49" s="14"/>
      <c r="I49" s="14"/>
      <c r="J49" s="14">
        <v>7653.82</v>
      </c>
      <c r="K49" s="14">
        <v>2604.9099999999994</v>
      </c>
      <c r="L49" s="14">
        <f t="shared" ref="L49" si="35">F49-K49</f>
        <v>7133.48</v>
      </c>
    </row>
    <row r="50" spans="2:1020" x14ac:dyDescent="0.25">
      <c r="B50" s="10" t="s">
        <v>10</v>
      </c>
      <c r="C50" s="11" t="s">
        <v>61</v>
      </c>
      <c r="D50" s="10" t="s">
        <v>168</v>
      </c>
      <c r="E50" s="12" t="s">
        <v>111</v>
      </c>
      <c r="F50" s="13">
        <v>41845.480000000003</v>
      </c>
      <c r="G50" s="13"/>
      <c r="H50" s="14"/>
      <c r="I50" s="14"/>
      <c r="J50" s="14">
        <v>41845.480000000003</v>
      </c>
      <c r="K50" s="14"/>
      <c r="L50" s="14">
        <v>41845.480000000003</v>
      </c>
    </row>
    <row r="51" spans="2:1020" x14ac:dyDescent="0.25">
      <c r="B51" s="10" t="s">
        <v>10</v>
      </c>
      <c r="C51" s="11" t="s">
        <v>62</v>
      </c>
      <c r="D51" s="11" t="s">
        <v>169</v>
      </c>
      <c r="E51" s="12" t="s">
        <v>107</v>
      </c>
      <c r="F51" s="13">
        <f t="shared" ref="F51" si="36">G51+I51+J51</f>
        <v>5868.6200000000008</v>
      </c>
      <c r="G51" s="13">
        <v>332.81</v>
      </c>
      <c r="H51" s="14"/>
      <c r="I51" s="14"/>
      <c r="J51" s="14">
        <v>5535.81</v>
      </c>
      <c r="K51" s="14">
        <v>1145.04</v>
      </c>
      <c r="L51" s="14">
        <f t="shared" ref="L51" si="37">F51-K51</f>
        <v>4723.5800000000008</v>
      </c>
    </row>
    <row r="52" spans="2:1020" x14ac:dyDescent="0.25">
      <c r="B52" s="10" t="s">
        <v>10</v>
      </c>
      <c r="C52" s="11" t="s">
        <v>63</v>
      </c>
      <c r="D52" s="11" t="s">
        <v>171</v>
      </c>
      <c r="E52" s="12" t="s">
        <v>112</v>
      </c>
      <c r="F52" s="13">
        <f t="shared" ref="F52:F55" si="38">G52+I52+J52</f>
        <v>14814.039999999999</v>
      </c>
      <c r="G52" s="13">
        <v>332.81</v>
      </c>
      <c r="H52" s="14"/>
      <c r="I52" s="14"/>
      <c r="J52" s="14">
        <v>14481.23</v>
      </c>
      <c r="K52" s="14">
        <v>3761.48</v>
      </c>
      <c r="L52" s="14">
        <f t="shared" ref="L52:L55" si="39">F52-K52</f>
        <v>11052.56</v>
      </c>
    </row>
    <row r="53" spans="2:1020" x14ac:dyDescent="0.25">
      <c r="B53" s="10" t="s">
        <v>10</v>
      </c>
      <c r="C53" s="11" t="s">
        <v>64</v>
      </c>
      <c r="D53" s="11" t="s">
        <v>172</v>
      </c>
      <c r="E53" s="12" t="s">
        <v>107</v>
      </c>
      <c r="F53" s="13">
        <f t="shared" si="38"/>
        <v>4920.7299999999996</v>
      </c>
      <c r="G53" s="13"/>
      <c r="H53" s="14"/>
      <c r="I53" s="14"/>
      <c r="J53" s="14">
        <v>4920.7299999999996</v>
      </c>
      <c r="K53" s="14">
        <v>1597.2599999999998</v>
      </c>
      <c r="L53" s="14">
        <f t="shared" si="39"/>
        <v>3323.47</v>
      </c>
    </row>
    <row r="54" spans="2:1020" x14ac:dyDescent="0.25">
      <c r="B54" s="10" t="s">
        <v>10</v>
      </c>
      <c r="C54" s="11" t="s">
        <v>65</v>
      </c>
      <c r="D54" s="11" t="s">
        <v>173</v>
      </c>
      <c r="E54" s="12" t="s">
        <v>113</v>
      </c>
      <c r="F54" s="13">
        <f t="shared" si="38"/>
        <v>10356.620000000001</v>
      </c>
      <c r="G54" s="13">
        <v>1996.27</v>
      </c>
      <c r="H54" s="14"/>
      <c r="I54" s="14"/>
      <c r="J54" s="14">
        <v>8360.35</v>
      </c>
      <c r="K54" s="14">
        <v>4813.34</v>
      </c>
      <c r="L54" s="14">
        <f t="shared" si="39"/>
        <v>5543.2800000000007</v>
      </c>
    </row>
    <row r="55" spans="2:1020" x14ac:dyDescent="0.25">
      <c r="B55" s="10" t="s">
        <v>10</v>
      </c>
      <c r="C55" s="11" t="s">
        <v>66</v>
      </c>
      <c r="D55" s="11" t="s">
        <v>174</v>
      </c>
      <c r="E55" s="12" t="s">
        <v>101</v>
      </c>
      <c r="F55" s="13">
        <f t="shared" si="38"/>
        <v>7460.47</v>
      </c>
      <c r="G55" s="13"/>
      <c r="H55" s="14"/>
      <c r="I55" s="14"/>
      <c r="J55" s="14">
        <v>7460.47</v>
      </c>
      <c r="K55" s="14">
        <v>2025.57</v>
      </c>
      <c r="L55" s="14">
        <f t="shared" si="39"/>
        <v>5434.9000000000005</v>
      </c>
    </row>
    <row r="56" spans="2:1020" x14ac:dyDescent="0.25">
      <c r="B56" s="10" t="s">
        <v>10</v>
      </c>
      <c r="C56" s="18" t="s">
        <v>67</v>
      </c>
      <c r="D56" s="18" t="s">
        <v>175</v>
      </c>
      <c r="E56" s="12" t="s">
        <v>92</v>
      </c>
      <c r="F56" s="13">
        <f t="shared" ref="F56" si="40">G56+I56+J56</f>
        <v>5761.23</v>
      </c>
      <c r="G56" s="13">
        <v>960.2</v>
      </c>
      <c r="H56" s="14"/>
      <c r="I56" s="14"/>
      <c r="J56" s="14">
        <v>4801.03</v>
      </c>
      <c r="K56" s="14">
        <v>920.67000000000007</v>
      </c>
      <c r="L56" s="14">
        <f t="shared" ref="L56" si="41">F56-K56</f>
        <v>4840.5599999999995</v>
      </c>
    </row>
    <row r="57" spans="2:1020" x14ac:dyDescent="0.25">
      <c r="B57" s="10" t="s">
        <v>10</v>
      </c>
      <c r="C57" s="11" t="s">
        <v>68</v>
      </c>
      <c r="D57" s="11" t="s">
        <v>176</v>
      </c>
      <c r="E57" s="12" t="s">
        <v>114</v>
      </c>
      <c r="F57" s="13">
        <f t="shared" ref="F57:F58" si="42">G57+I57+J57</f>
        <v>11917.8</v>
      </c>
      <c r="G57" s="13">
        <v>332.81</v>
      </c>
      <c r="H57" s="14"/>
      <c r="I57" s="14"/>
      <c r="J57" s="14">
        <v>11584.99</v>
      </c>
      <c r="K57" s="14">
        <v>3114.15</v>
      </c>
      <c r="L57" s="14">
        <f t="shared" ref="L57:L58" si="43">F57-K57</f>
        <v>8803.65</v>
      </c>
    </row>
    <row r="58" spans="2:1020" x14ac:dyDescent="0.25">
      <c r="B58" s="10" t="s">
        <v>10</v>
      </c>
      <c r="C58" s="11" t="s">
        <v>69</v>
      </c>
      <c r="D58" s="11" t="s">
        <v>177</v>
      </c>
      <c r="E58" s="12" t="s">
        <v>92</v>
      </c>
      <c r="F58" s="13">
        <f t="shared" si="42"/>
        <v>12331.18</v>
      </c>
      <c r="G58" s="13">
        <v>4199</v>
      </c>
      <c r="H58" s="14"/>
      <c r="I58" s="14"/>
      <c r="J58" s="14">
        <v>8132.18</v>
      </c>
      <c r="K58" s="14">
        <v>3228.33</v>
      </c>
      <c r="L58" s="14">
        <f t="shared" si="43"/>
        <v>9102.85</v>
      </c>
    </row>
    <row r="59" spans="2:1020" x14ac:dyDescent="0.25">
      <c r="B59" s="10" t="s">
        <v>10</v>
      </c>
      <c r="C59" s="11" t="s">
        <v>70</v>
      </c>
      <c r="D59" s="11" t="s">
        <v>178</v>
      </c>
      <c r="E59" s="12" t="s">
        <v>91</v>
      </c>
      <c r="F59" s="13">
        <f t="shared" ref="F59:F61" si="44">G59+I59+J59</f>
        <v>39000</v>
      </c>
      <c r="G59" s="13"/>
      <c r="H59" s="14"/>
      <c r="I59" s="14"/>
      <c r="J59" s="14">
        <v>39000</v>
      </c>
      <c r="K59" s="14">
        <v>10624.749999999998</v>
      </c>
      <c r="L59" s="14">
        <f t="shared" ref="L59:L61" si="45">F59-K59</f>
        <v>28375.25</v>
      </c>
    </row>
    <row r="60" spans="2:1020" x14ac:dyDescent="0.25">
      <c r="B60" s="10" t="s">
        <v>10</v>
      </c>
      <c r="C60" s="11" t="s">
        <v>71</v>
      </c>
      <c r="D60" s="11" t="s">
        <v>179</v>
      </c>
      <c r="E60" s="12" t="s">
        <v>115</v>
      </c>
      <c r="F60" s="13">
        <f t="shared" si="44"/>
        <v>8816.4600000000009</v>
      </c>
      <c r="G60" s="13">
        <v>324.2</v>
      </c>
      <c r="H60" s="14"/>
      <c r="I60" s="14"/>
      <c r="J60" s="14">
        <v>8492.26</v>
      </c>
      <c r="K60" s="14">
        <v>2149.2199999999998</v>
      </c>
      <c r="L60" s="14">
        <f t="shared" si="45"/>
        <v>6667.2400000000016</v>
      </c>
    </row>
    <row r="61" spans="2:1020" x14ac:dyDescent="0.25">
      <c r="B61" s="10" t="s">
        <v>10</v>
      </c>
      <c r="C61" s="11" t="s">
        <v>72</v>
      </c>
      <c r="D61" s="11" t="s">
        <v>181</v>
      </c>
      <c r="E61" s="12" t="s">
        <v>116</v>
      </c>
      <c r="F61" s="13">
        <f t="shared" si="44"/>
        <v>16243.74</v>
      </c>
      <c r="G61" s="13">
        <v>9872</v>
      </c>
      <c r="H61" s="14"/>
      <c r="I61" s="14"/>
      <c r="J61" s="14">
        <v>6371.74</v>
      </c>
      <c r="K61" s="14">
        <v>13672.98</v>
      </c>
      <c r="L61" s="14">
        <f t="shared" si="45"/>
        <v>2570.7600000000002</v>
      </c>
    </row>
    <row r="62" spans="2:1020" x14ac:dyDescent="0.25">
      <c r="B62" s="10" t="s">
        <v>10</v>
      </c>
      <c r="C62" s="11" t="s">
        <v>73</v>
      </c>
      <c r="D62" s="11" t="s">
        <v>180</v>
      </c>
      <c r="E62" s="12" t="s">
        <v>117</v>
      </c>
      <c r="F62" s="13">
        <f t="shared" ref="F62:F63" si="46">G62+I62+J62</f>
        <v>21296.86</v>
      </c>
      <c r="G62" s="13">
        <v>16091.35</v>
      </c>
      <c r="H62" s="14"/>
      <c r="I62" s="14">
        <v>3237.2200000000003</v>
      </c>
      <c r="J62" s="14">
        <v>1968.29</v>
      </c>
      <c r="K62" s="14">
        <v>2032.5200000000002</v>
      </c>
      <c r="L62" s="14">
        <f t="shared" ref="L62:L63" si="47">F62-K62</f>
        <v>19264.34</v>
      </c>
    </row>
    <row r="63" spans="2:1020" x14ac:dyDescent="0.25">
      <c r="B63" s="20" t="s">
        <v>10</v>
      </c>
      <c r="C63" s="21" t="s">
        <v>25</v>
      </c>
      <c r="D63" s="20" t="s">
        <v>16</v>
      </c>
      <c r="E63" s="22" t="s">
        <v>118</v>
      </c>
      <c r="F63" s="23">
        <f t="shared" si="46"/>
        <v>0</v>
      </c>
      <c r="G63" s="23"/>
      <c r="H63" s="24"/>
      <c r="I63" s="24"/>
      <c r="J63" s="24">
        <v>0</v>
      </c>
      <c r="K63" s="24">
        <v>0</v>
      </c>
      <c r="L63" s="24">
        <f t="shared" si="47"/>
        <v>0</v>
      </c>
    </row>
    <row r="64" spans="2:1020" x14ac:dyDescent="0.25">
      <c r="B64" s="8" t="s">
        <v>24</v>
      </c>
      <c r="C64" s="9"/>
      <c r="D64" s="9"/>
      <c r="E64" s="9"/>
      <c r="F64" s="28" t="s">
        <v>17</v>
      </c>
      <c r="G64" s="29"/>
      <c r="H64" s="29"/>
      <c r="I64" s="29"/>
      <c r="J64" s="29"/>
      <c r="K64" s="29"/>
      <c r="L64" s="30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3" ht="22.5" x14ac:dyDescent="0.25">
      <c r="B65" s="3" t="s">
        <v>1</v>
      </c>
      <c r="C65" s="3" t="s">
        <v>2</v>
      </c>
      <c r="D65" s="3" t="s">
        <v>15</v>
      </c>
      <c r="E65" s="3" t="s">
        <v>3</v>
      </c>
      <c r="F65" s="4" t="s">
        <v>20</v>
      </c>
      <c r="G65" s="4" t="s">
        <v>4</v>
      </c>
      <c r="H65" s="4" t="s">
        <v>4</v>
      </c>
      <c r="I65" s="4" t="s">
        <v>5</v>
      </c>
      <c r="J65" s="4" t="s">
        <v>6</v>
      </c>
      <c r="K65" s="4" t="s">
        <v>7</v>
      </c>
      <c r="L65" s="4" t="s">
        <v>8</v>
      </c>
      <c r="M65" s="4" t="s">
        <v>21</v>
      </c>
    </row>
    <row r="66" spans="2:13" x14ac:dyDescent="0.25">
      <c r="B66" s="27" t="s">
        <v>22</v>
      </c>
      <c r="C66" s="19" t="s">
        <v>74</v>
      </c>
      <c r="D66" s="19" t="s">
        <v>182</v>
      </c>
      <c r="E66" s="19" t="s">
        <v>119</v>
      </c>
      <c r="F66" s="25">
        <v>0.43181818181818182</v>
      </c>
      <c r="G66" s="13"/>
      <c r="H66" s="14">
        <v>5253.5300000000007</v>
      </c>
      <c r="I66" s="14"/>
      <c r="J66" s="14"/>
      <c r="K66" s="15">
        <v>4920.72</v>
      </c>
      <c r="L66" s="15">
        <v>2675.5600000000004</v>
      </c>
      <c r="M66" s="26">
        <v>1113.2143181818183</v>
      </c>
    </row>
    <row r="67" spans="2:13" x14ac:dyDescent="0.25">
      <c r="B67" s="27" t="s">
        <v>22</v>
      </c>
      <c r="C67" s="19" t="s">
        <v>75</v>
      </c>
      <c r="D67" s="19" t="s">
        <v>183</v>
      </c>
      <c r="E67" s="19" t="s">
        <v>120</v>
      </c>
      <c r="F67" s="25">
        <v>0.43396226415094341</v>
      </c>
      <c r="G67" s="13"/>
      <c r="H67" s="14">
        <v>11311.14</v>
      </c>
      <c r="I67" s="14"/>
      <c r="J67" s="14"/>
      <c r="K67" s="15">
        <v>10978.33</v>
      </c>
      <c r="L67" s="15">
        <v>2791.7200000000003</v>
      </c>
      <c r="M67" s="26">
        <v>3697.1067924528297</v>
      </c>
    </row>
    <row r="68" spans="2:13" x14ac:dyDescent="0.25">
      <c r="B68" s="27" t="s">
        <v>22</v>
      </c>
      <c r="C68" s="19" t="s">
        <v>76</v>
      </c>
      <c r="D68" s="19" t="s">
        <v>184</v>
      </c>
      <c r="E68" s="19" t="s">
        <v>121</v>
      </c>
      <c r="F68" s="25">
        <v>0.59090909090909094</v>
      </c>
      <c r="G68" s="13"/>
      <c r="H68" s="14">
        <v>9995.3100000000013</v>
      </c>
      <c r="I68" s="14"/>
      <c r="J68" s="14"/>
      <c r="K68" s="15">
        <v>9234.27</v>
      </c>
      <c r="L68" s="15">
        <f>10573.02+1111.63</f>
        <v>11684.650000000001</v>
      </c>
      <c r="M68" s="26">
        <v>-998.24636363636375</v>
      </c>
    </row>
    <row r="69" spans="2:13" x14ac:dyDescent="0.25">
      <c r="B69" s="27" t="s">
        <v>22</v>
      </c>
      <c r="C69" s="19" t="s">
        <v>77</v>
      </c>
      <c r="D69" s="19" t="s">
        <v>185</v>
      </c>
      <c r="E69" s="19" t="s">
        <v>122</v>
      </c>
      <c r="F69" s="25">
        <v>0.40909090909090912</v>
      </c>
      <c r="G69" s="13"/>
      <c r="H69" s="14">
        <v>12195.57</v>
      </c>
      <c r="I69" s="14"/>
      <c r="J69" s="14"/>
      <c r="K69" s="15">
        <v>12195.57</v>
      </c>
      <c r="L69" s="15">
        <v>8673.2200000000012</v>
      </c>
      <c r="M69" s="26">
        <v>1440.9613636363631</v>
      </c>
    </row>
    <row r="70" spans="2:13" x14ac:dyDescent="0.25">
      <c r="B70" s="27" t="s">
        <v>22</v>
      </c>
      <c r="C70" s="19" t="s">
        <v>78</v>
      </c>
      <c r="D70" s="19" t="s">
        <v>186</v>
      </c>
      <c r="E70" s="19" t="s">
        <v>123</v>
      </c>
      <c r="F70" s="25">
        <v>0.14204545454545456</v>
      </c>
      <c r="G70" s="13"/>
      <c r="H70" s="14">
        <v>3656.72</v>
      </c>
      <c r="I70" s="14"/>
      <c r="J70" s="14"/>
      <c r="K70" s="15">
        <v>3323.91</v>
      </c>
      <c r="L70" s="15">
        <v>5893.2999999999993</v>
      </c>
      <c r="M70" s="26">
        <v>-317.69602272727269</v>
      </c>
    </row>
    <row r="71" spans="2:13" x14ac:dyDescent="0.25">
      <c r="B71" s="27" t="s">
        <v>22</v>
      </c>
      <c r="C71" s="19" t="s">
        <v>79</v>
      </c>
      <c r="D71" s="19" t="s">
        <v>187</v>
      </c>
      <c r="E71" s="19" t="s">
        <v>124</v>
      </c>
      <c r="F71" s="25">
        <v>0.61653409090909095</v>
      </c>
      <c r="G71" s="13"/>
      <c r="H71" s="14">
        <v>46769.100000000006</v>
      </c>
      <c r="I71" s="14"/>
      <c r="J71" s="14"/>
      <c r="K71" s="15">
        <v>40899.300000000003</v>
      </c>
      <c r="L71" s="15">
        <f>13043.15+1111.63</f>
        <v>14154.779999999999</v>
      </c>
      <c r="M71" s="26">
        <v>20107.840131818186</v>
      </c>
    </row>
    <row r="72" spans="2:13" x14ac:dyDescent="0.25">
      <c r="B72" s="27" t="s">
        <v>22</v>
      </c>
      <c r="C72" s="19" t="s">
        <v>79</v>
      </c>
      <c r="D72" s="19" t="s">
        <v>187</v>
      </c>
      <c r="E72" s="19" t="s">
        <v>124</v>
      </c>
      <c r="F72" s="25">
        <v>0.61653409090909095</v>
      </c>
      <c r="G72" s="13"/>
      <c r="H72" s="14">
        <v>45001.79</v>
      </c>
      <c r="I72" s="14"/>
      <c r="J72" s="14"/>
      <c r="K72" s="15">
        <f>39131.99</f>
        <v>39131.99</v>
      </c>
      <c r="L72" s="15">
        <f>(12224.11+1111.63)</f>
        <v>13335.740000000002</v>
      </c>
      <c r="M72" s="26">
        <v>19523.199349431819</v>
      </c>
    </row>
    <row r="73" spans="2:13" x14ac:dyDescent="0.25">
      <c r="B73" s="27" t="s">
        <v>22</v>
      </c>
      <c r="C73" s="19" t="s">
        <v>23</v>
      </c>
      <c r="D73" s="19" t="s">
        <v>170</v>
      </c>
      <c r="E73" s="19" t="s">
        <v>125</v>
      </c>
      <c r="F73" s="25">
        <v>0.63636363636363635</v>
      </c>
      <c r="G73" s="13"/>
      <c r="H73" s="14">
        <v>3771.35</v>
      </c>
      <c r="I73" s="14"/>
      <c r="J73" s="14"/>
      <c r="K73" s="15">
        <v>3438.54</v>
      </c>
      <c r="L73" s="15">
        <v>2687.0300000000007</v>
      </c>
      <c r="M73" s="26">
        <v>690.02181818181771</v>
      </c>
    </row>
    <row r="74" spans="2:13" x14ac:dyDescent="0.25">
      <c r="B74" s="27" t="s">
        <v>22</v>
      </c>
      <c r="C74" s="19" t="s">
        <v>23</v>
      </c>
      <c r="D74" s="19" t="s">
        <v>170</v>
      </c>
      <c r="E74" s="19" t="s">
        <v>125</v>
      </c>
      <c r="F74" s="25">
        <v>0.63636363636363635</v>
      </c>
      <c r="G74" s="13"/>
      <c r="H74" s="14">
        <v>10295.9</v>
      </c>
      <c r="I74" s="14"/>
      <c r="J74" s="14"/>
      <c r="K74" s="15">
        <v>9963.09</v>
      </c>
      <c r="L74" s="15">
        <v>2560.7700000000004</v>
      </c>
      <c r="M74" s="26">
        <v>4922.3554545454535</v>
      </c>
    </row>
    <row r="75" spans="2:13" x14ac:dyDescent="0.25">
      <c r="B75" s="27" t="s">
        <v>22</v>
      </c>
      <c r="C75" s="19" t="s">
        <v>80</v>
      </c>
      <c r="D75" s="19" t="s">
        <v>188</v>
      </c>
      <c r="E75" s="19" t="s">
        <v>126</v>
      </c>
      <c r="F75" s="25">
        <v>0.25</v>
      </c>
      <c r="G75" s="13"/>
      <c r="H75" s="14">
        <v>7206.4100000000008</v>
      </c>
      <c r="I75" s="14"/>
      <c r="J75" s="14"/>
      <c r="K75" s="15">
        <v>6873.6</v>
      </c>
      <c r="L75" s="15">
        <v>3756.7400000000007</v>
      </c>
      <c r="M75" s="26">
        <v>862.41750000000002</v>
      </c>
    </row>
    <row r="76" spans="2:13" x14ac:dyDescent="0.25">
      <c r="B76" s="27" t="s">
        <v>22</v>
      </c>
      <c r="C76" s="19" t="s">
        <v>80</v>
      </c>
      <c r="D76" s="19" t="s">
        <v>188</v>
      </c>
      <c r="E76" s="19" t="s">
        <v>126</v>
      </c>
      <c r="F76" s="25">
        <v>0.25</v>
      </c>
      <c r="G76" s="13"/>
      <c r="H76" s="14">
        <v>13065.68</v>
      </c>
      <c r="I76" s="14"/>
      <c r="J76" s="14"/>
      <c r="K76" s="15">
        <v>12732.87</v>
      </c>
      <c r="L76" s="15">
        <v>3488.82</v>
      </c>
      <c r="M76" s="26">
        <v>2394.2150000000001</v>
      </c>
    </row>
    <row r="77" spans="2:13" x14ac:dyDescent="0.25">
      <c r="B77" s="27" t="s">
        <v>22</v>
      </c>
      <c r="C77" s="19" t="s">
        <v>81</v>
      </c>
      <c r="D77" s="19" t="s">
        <v>189</v>
      </c>
      <c r="E77" s="19" t="s">
        <v>127</v>
      </c>
      <c r="F77" s="25">
        <v>1</v>
      </c>
      <c r="G77" s="13"/>
      <c r="H77" s="14">
        <v>18834.990000000002</v>
      </c>
      <c r="I77" s="14"/>
      <c r="J77" s="14"/>
      <c r="K77" s="15">
        <v>9546.02</v>
      </c>
      <c r="L77" s="15">
        <v>8217.8399999999983</v>
      </c>
      <c r="M77" s="26">
        <v>10617.150000000003</v>
      </c>
    </row>
    <row r="78" spans="2:13" x14ac:dyDescent="0.25">
      <c r="B78" s="27" t="s">
        <v>22</v>
      </c>
      <c r="C78" s="19" t="s">
        <v>82</v>
      </c>
      <c r="D78" s="19" t="s">
        <v>190</v>
      </c>
      <c r="E78" s="19" t="s">
        <v>128</v>
      </c>
      <c r="F78" s="25">
        <v>0.36931818181818182</v>
      </c>
      <c r="G78" s="13"/>
      <c r="H78" s="14">
        <v>7967.35</v>
      </c>
      <c r="I78" s="14"/>
      <c r="J78" s="14"/>
      <c r="K78" s="15">
        <v>7634.54</v>
      </c>
      <c r="L78" s="15">
        <v>7869.52</v>
      </c>
      <c r="M78" s="26">
        <v>36.130397727272701</v>
      </c>
    </row>
    <row r="79" spans="2:13" x14ac:dyDescent="0.25">
      <c r="B79" s="27" t="s">
        <v>22</v>
      </c>
      <c r="C79" s="19" t="s">
        <v>82</v>
      </c>
      <c r="D79" s="19" t="s">
        <v>190</v>
      </c>
      <c r="E79" s="19" t="s">
        <v>128</v>
      </c>
      <c r="F79" s="25">
        <v>0.36931818181818182</v>
      </c>
      <c r="G79" s="13"/>
      <c r="H79" s="14">
        <v>28219.9</v>
      </c>
      <c r="I79" s="14"/>
      <c r="J79" s="14"/>
      <c r="K79" s="15">
        <v>27887.09</v>
      </c>
      <c r="L79" s="15">
        <v>7639.21</v>
      </c>
      <c r="M79" s="26">
        <v>7600.8230113636373</v>
      </c>
    </row>
  </sheetData>
  <autoFilter ref="B10:L79" xr:uid="{A02F7134-F811-4FB0-A9FE-09E8D9A7FE9B}">
    <sortState xmlns:xlrd2="http://schemas.microsoft.com/office/spreadsheetml/2017/richdata2" ref="B11:L79">
      <sortCondition ref="C10"/>
    </sortState>
  </autoFilter>
  <sortState xmlns:xlrd2="http://schemas.microsoft.com/office/spreadsheetml/2017/richdata2" ref="B11:L61">
    <sortCondition ref="C11:C61"/>
  </sortState>
  <mergeCells count="2">
    <mergeCell ref="B6:L6"/>
    <mergeCell ref="F9:L9"/>
  </mergeCells>
  <pageMargins left="0.76" right="0.06" top="0.31" bottom="0.32" header="0.33" footer="0.31496062992125984"/>
  <pageSetup paperSize="9" scale="52" fitToHeight="0" orientation="landscape" r:id="rId1"/>
  <rowBreaks count="1" manualBreakCount="1">
    <brk id="6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- Geral</vt:lpstr>
      <vt:lpstr>'Empregados - Geral'!Area_de_impressao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2026-06-03T14:32:49Z</cp:lastPrinted>
  <dcterms:created xsi:type="dcterms:W3CDTF">2025-05-13T14:28:51Z</dcterms:created>
  <dcterms:modified xsi:type="dcterms:W3CDTF">2026-07-07T20:40:31Z</dcterms:modified>
  <cp:category/>
  <cp:contentStatus/>
</cp:coreProperties>
</file>