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thais.menezes\Downloads\"/>
    </mc:Choice>
  </mc:AlternateContent>
  <xr:revisionPtr revIDLastSave="0" documentId="13_ncr:1_{5B44ADCF-688A-40E5-9F88-300F4519533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Janeiro-2026" sheetId="1" r:id="rId1"/>
  </sheets>
  <definedNames>
    <definedName name="_xlnm.Print_Area" localSheetId="0">'Janeiro-2026'!$A$1:$B$156</definedName>
    <definedName name="_xlnm.Print_Titles" localSheetId="0">'Janeiro-2026'!$1:$1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4" i="1" l="1"/>
  <c r="B118" i="1"/>
  <c r="B57" i="1"/>
  <c r="B22" i="1" l="1"/>
  <c r="B28" i="1"/>
  <c r="B70" i="1"/>
  <c r="B46" i="1"/>
  <c r="B112" i="1"/>
  <c r="B44" i="1" l="1"/>
  <c r="B37" i="1"/>
  <c r="B20" i="1" l="1"/>
  <c r="B35" i="1"/>
  <c r="B130" i="1"/>
  <c r="B82" i="1"/>
  <c r="B111" i="1"/>
  <c r="B106" i="1" s="1"/>
  <c r="B105" i="1"/>
  <c r="B123" i="1" l="1"/>
  <c r="B75" i="1"/>
  <c r="B69" i="1" l="1"/>
  <c r="B77" i="1"/>
  <c r="B42" i="1"/>
  <c r="B58" i="1" s="1"/>
  <c r="B122" i="1"/>
  <c r="B36" i="1" l="1"/>
  <c r="B119" i="1"/>
  <c r="B81" i="1" s="1"/>
  <c r="B136" i="1" s="1"/>
  <c r="B65" i="1" l="1"/>
  <c r="B60" i="1"/>
  <c r="B59" i="1" s="1"/>
  <c r="B67" i="1" l="1"/>
  <c r="B80" i="1" l="1"/>
  <c r="B68" i="1"/>
</calcChain>
</file>

<file path=xl/sharedStrings.xml><?xml version="1.0" encoding="utf-8"?>
<sst xmlns="http://schemas.openxmlformats.org/spreadsheetml/2006/main" count="143" uniqueCount="143">
  <si>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</si>
  <si>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</si>
  <si>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</si>
  <si>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</si>
  <si>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</si>
  <si>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</si>
  <si>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</si>
  <si>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</si>
  <si>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</si>
  <si>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</si>
  <si>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</si>
  <si>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</si>
  <si>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</si>
  <si>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</si>
  <si>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</si>
  <si>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</si>
  <si>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</si>
  <si>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</si>
  <si>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</si>
  <si>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</si>
  <si>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</si>
  <si>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</si>
  <si>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</si>
  <si>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</si>
  <si>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</si>
  <si>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</si>
  <si>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</si>
  <si>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</si>
  <si>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</si>
  <si>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</si>
  <si>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</si>
  <si>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</si>
  <si>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</si>
  <si>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</si>
  <si>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</si>
  <si>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</si>
  <si>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</si>
  <si>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</si>
  <si>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</si>
  <si>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</si>
  <si>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</si>
  <si>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</si>
  <si>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</si>
  <si>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</si>
  <si>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</si>
  <si>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</si>
  <si>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</si>
  <si>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</si>
  <si>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</si>
  <si>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</si>
  <si>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</si>
  <si>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</si>
  <si>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</si>
  <si>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</si>
  <si>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</si>
  <si>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</si>
  <si>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</si>
  <si>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</si>
  <si>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</si>
  <si>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</si>
  <si>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</si>
  <si>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</si>
  <si>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</si>
  <si>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4.1.3 Aplicação Financeira - CEF AG 0012  C/C 580134418-3 RESCISÓRIO</t>
  </si>
  <si>
    <t>4.1.4 Aplicação Financeira - CEF AG 0012  C/C 580134418-3 DOAÇÃO</t>
  </si>
  <si>
    <t>4.2 TOTAL APLICAÇÃO FINANCEIRA- INVESTIMENTO</t>
  </si>
  <si>
    <t>4.2.1 Aplicação Financeira - CEF AG. 0012 C/C 580134407-8 INVESTIMENTO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</si>
  <si>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</si>
  <si>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</si>
  <si>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</si>
  <si>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</si>
  <si>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</si>
  <si>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</si>
  <si>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</si>
  <si>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</si>
  <si>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</si>
  <si>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</si>
  <si>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</si>
  <si>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</si>
  <si>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</si>
  <si>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</si>
  <si>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</si>
  <si>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</si>
  <si>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</si>
  <si>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</si>
  <si>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</si>
  <si>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</si>
  <si>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</si>
  <si>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</si>
  <si>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</si>
  <si>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</si>
  <si>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</si>
  <si>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</si>
  <si>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</si>
  <si>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</si>
  <si>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</si>
  <si>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</si>
  <si>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</si>
  <si>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</si>
  <si>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</si>
  <si>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</si>
  <si>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</si>
  <si>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</si>
  <si>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</si>
  <si>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</si>
  <si>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</si>
  <si>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</si>
  <si>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</si>
  <si>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</si>
  <si>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</si>
  <si>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</si>
  <si>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</si>
  <si>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</si>
  <si>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</si>
  <si>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</si>
  <si>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</si>
  <si>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</si>
  <si>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</si>
  <si>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</si>
  <si>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</si>
  <si>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</si>
  <si>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</si>
  <si>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</si>
  <si>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</si>
  <si>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4.1.1 Aplicação Financeira - BRADESCO AG. 2372 C/C 39068-2 - CUSTEIO</t>
  </si>
  <si>
    <t>4.1.2 Aplicação Financeira - CEF AG. 0012 C/C 577620282-1  - CUSTEIO</t>
  </si>
  <si>
    <t xml:space="preserve"> </t>
  </si>
  <si>
    <t>1.3.6 CEF AG. 0012 C/C 577520282-1 R D APL DOAÇÃO</t>
  </si>
  <si>
    <t>9.3.5 CEF AG. 0012 C/C 577520282-1 R D APL DOAÇÃO</t>
  </si>
  <si>
    <t>7.5 Obras</t>
  </si>
  <si>
    <t>4.3 TOTAL DAS APLICAÇÕES FINANCEIRAS (4= 4.1+4.2)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</si>
  <si>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</si>
  <si>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</si>
  <si>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</si>
  <si>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</si>
  <si>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</si>
  <si>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</si>
  <si>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</si>
  <si>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5.1.22 Recibo de Pagamento a Autônomo</t>
  </si>
  <si>
    <t>Competência: 01/2026</t>
  </si>
  <si>
    <t>Goiânia, 03 de fevereiro de 2026.</t>
  </si>
  <si>
    <t>9.SALDO BANCÁRIO FINAL EM 30/01/2026</t>
  </si>
  <si>
    <t>10.2 Glosa - não cumprimento das metas - 05/10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</si>
</sst>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44" fontId="2" fillId="0" borderId="8" xfId="0" applyNumberFormat="1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0" fontId="5" fillId="13" borderId="6" xfId="0" applyFont="1" applyFill="1" applyBorder="1" applyAlignment="1">
      <alignment horizontal="left" vertical="center"/>
    </xf>
    <xf numFmtId="44" fontId="5" fillId="13" borderId="8" xfId="0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  <xf numFmtId="44" fontId="2" fillId="8" borderId="0" xfId="2" applyFont="1" applyFill="1"/>
    <xf numFmtId="44" fontId="5" fillId="8" borderId="8" xfId="0" applyNumberFormat="1" applyFont="1" applyFill="1" applyBorder="1" applyAlignment="1">
      <alignment horizontal="left" vertical="center"/>
    </xf>
    <xf numFmtId="164" fontId="1" fillId="0" borderId="0" xfId="1"/>
    <xf numFmtId="44" fontId="5" fillId="13" borderId="10" xfId="2" applyFont="1" applyFill="1" applyBorder="1" applyAlignment="1">
      <alignment horizontal="right" vertical="center"/>
    </xf>
    <xf numFmtId="44" fontId="5" fillId="8" borderId="8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3447732</xdr:colOff>
      <xdr:row>0</xdr:row>
      <xdr:rowOff>821055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7"/>
  <sheetViews>
    <sheetView showGridLines="0" tabSelected="1" zoomScaleNormal="100" zoomScaleSheetLayoutView="100" zoomScalePageLayoutView="70" workbookViewId="0">
      <selection activeCell="B136" sqref="B136"/>
    </sheetView>
  </sheetViews>
  <sheetFormatPr defaultColWidth="41.6640625" defaultRowHeight="14.4" x14ac:dyDescent="0.3"/>
  <cols>
    <col min="1" max="1" width="90" style="2" customWidth="1"/>
    <col min="2" max="2" width="59.5546875" style="2" customWidth="1"/>
    <col min="3" max="3" width="17.6640625" style="79" bestFit="1" customWidth="1"/>
    <col min="4" max="4" width="20.6640625" style="80" customWidth="1"/>
    <col min="5" max="5" width="19.5546875" style="2" customWidth="1"/>
    <col min="6" max="16384" width="41.6640625" style="2"/>
  </cols>
  <sheetData>
    <row r="1" spans="1:4" s="1" customFormat="1" ht="69.75" customHeight="1" thickBot="1" x14ac:dyDescent="0.35">
      <c r="A1" s="92"/>
      <c r="B1" s="92"/>
      <c r="C1" s="77"/>
      <c r="D1" s="78"/>
    </row>
    <row r="2" spans="1:4" s="1" customFormat="1" ht="15" customHeight="1" thickBot="1" x14ac:dyDescent="0.35">
      <c r="A2" s="103" t="s">
        <v>0</v>
      </c>
      <c r="B2" s="104"/>
      <c r="C2" s="77"/>
      <c r="D2" s="78"/>
    </row>
    <row r="3" spans="1:4" s="1" customFormat="1" ht="15" customHeight="1" thickBot="1" x14ac:dyDescent="0.35">
      <c r="A3" s="103"/>
      <c r="B3" s="104"/>
      <c r="C3" s="77"/>
      <c r="D3" s="78"/>
    </row>
    <row r="4" spans="1:4" s="1" customFormat="1" ht="15" customHeight="1" thickBot="1" x14ac:dyDescent="0.35">
      <c r="A4" s="105"/>
      <c r="B4" s="106"/>
      <c r="C4" s="77"/>
      <c r="D4" s="78"/>
    </row>
    <row r="5" spans="1:4" ht="23.25" customHeight="1" x14ac:dyDescent="0.3">
      <c r="A5" s="93" t="s">
        <v>1</v>
      </c>
      <c r="B5" s="94"/>
      <c r="D5" s="89"/>
    </row>
    <row r="6" spans="1:4" ht="23.25" customHeight="1" x14ac:dyDescent="0.3">
      <c r="A6" s="95"/>
      <c r="B6" s="96"/>
    </row>
    <row r="7" spans="1:4" x14ac:dyDescent="0.3">
      <c r="A7" s="99" t="s">
        <v>2</v>
      </c>
      <c r="B7" s="100"/>
    </row>
    <row r="8" spans="1:4" x14ac:dyDescent="0.3">
      <c r="A8" s="3" t="s">
        <v>3</v>
      </c>
      <c r="B8" s="4"/>
    </row>
    <row r="9" spans="1:4" x14ac:dyDescent="0.3">
      <c r="A9" s="101" t="s">
        <v>4</v>
      </c>
      <c r="B9" s="102"/>
    </row>
    <row r="10" spans="1:4" x14ac:dyDescent="0.3">
      <c r="A10" s="5" t="s">
        <v>5</v>
      </c>
      <c r="B10" s="4"/>
    </row>
    <row r="11" spans="1:4" x14ac:dyDescent="0.3">
      <c r="A11" s="101" t="s">
        <v>6</v>
      </c>
      <c r="B11" s="102"/>
    </row>
    <row r="12" spans="1:4" x14ac:dyDescent="0.3">
      <c r="A12" s="5"/>
      <c r="B12" s="4"/>
    </row>
    <row r="13" spans="1:4" x14ac:dyDescent="0.3">
      <c r="A13" s="5" t="s">
        <v>7</v>
      </c>
      <c r="B13" s="4"/>
    </row>
    <row r="14" spans="1:4" x14ac:dyDescent="0.3">
      <c r="A14" s="5" t="s">
        <v>8</v>
      </c>
      <c r="B14" s="4"/>
    </row>
    <row r="15" spans="1:4" x14ac:dyDescent="0.3">
      <c r="A15" s="5" t="s">
        <v>9</v>
      </c>
      <c r="B15" s="6">
        <v>25051562.75</v>
      </c>
      <c r="D15" s="87" t="s">
        <v>126</v>
      </c>
    </row>
    <row r="16" spans="1:4" x14ac:dyDescent="0.3">
      <c r="A16" s="5" t="s">
        <v>10</v>
      </c>
      <c r="B16" s="4">
        <v>0</v>
      </c>
    </row>
    <row r="17" spans="1:2" x14ac:dyDescent="0.3">
      <c r="A17" s="5"/>
      <c r="B17" s="4"/>
    </row>
    <row r="18" spans="1:2" ht="25.8" x14ac:dyDescent="0.3">
      <c r="A18" s="107" t="s">
        <v>11</v>
      </c>
      <c r="B18" s="108"/>
    </row>
    <row r="19" spans="1:2" ht="14.25" customHeight="1" x14ac:dyDescent="0.3">
      <c r="A19" s="7" t="s">
        <v>139</v>
      </c>
      <c r="B19" s="8" t="s">
        <v>12</v>
      </c>
    </row>
    <row r="20" spans="1:2" x14ac:dyDescent="0.3">
      <c r="A20" s="9" t="s">
        <v>13</v>
      </c>
      <c r="B20" s="10">
        <f>B21+B22+B28</f>
        <v>45019203.209999993</v>
      </c>
    </row>
    <row r="21" spans="1:2" x14ac:dyDescent="0.3">
      <c r="A21" s="71" t="s">
        <v>14</v>
      </c>
      <c r="B21" s="91">
        <v>0</v>
      </c>
    </row>
    <row r="22" spans="1:2" x14ac:dyDescent="0.3">
      <c r="A22" s="71" t="s">
        <v>15</v>
      </c>
      <c r="B22" s="90">
        <f>SUM(B23:B27)</f>
        <v>108306.23</v>
      </c>
    </row>
    <row r="23" spans="1:2" x14ac:dyDescent="0.3">
      <c r="A23" s="58" t="s">
        <v>16</v>
      </c>
      <c r="B23" s="12">
        <v>577.54</v>
      </c>
    </row>
    <row r="24" spans="1:2" x14ac:dyDescent="0.3">
      <c r="A24" s="58" t="s">
        <v>17</v>
      </c>
      <c r="B24" s="12">
        <v>39670.32</v>
      </c>
    </row>
    <row r="25" spans="1:2" x14ac:dyDescent="0.3">
      <c r="A25" s="58" t="s">
        <v>18</v>
      </c>
      <c r="B25" s="12">
        <v>68058.37</v>
      </c>
    </row>
    <row r="26" spans="1:2" x14ac:dyDescent="0.3">
      <c r="A26" s="58" t="s">
        <v>19</v>
      </c>
      <c r="B26" s="12">
        <v>0</v>
      </c>
    </row>
    <row r="27" spans="1:2" x14ac:dyDescent="0.3">
      <c r="A27" s="58" t="s">
        <v>20</v>
      </c>
      <c r="B27" s="12">
        <v>0</v>
      </c>
    </row>
    <row r="28" spans="1:2" x14ac:dyDescent="0.3">
      <c r="A28" s="72" t="s">
        <v>21</v>
      </c>
      <c r="B28" s="73">
        <f>SUM(B29:B34)</f>
        <v>44910896.979999997</v>
      </c>
    </row>
    <row r="29" spans="1:2" x14ac:dyDescent="0.3">
      <c r="A29" s="14" t="s">
        <v>22</v>
      </c>
      <c r="B29" s="12">
        <v>12103021.5</v>
      </c>
    </row>
    <row r="30" spans="1:2" x14ac:dyDescent="0.3">
      <c r="A30" s="11" t="s">
        <v>23</v>
      </c>
      <c r="B30" s="12">
        <v>0</v>
      </c>
    </row>
    <row r="31" spans="1:2" x14ac:dyDescent="0.3">
      <c r="A31" s="14" t="s">
        <v>24</v>
      </c>
      <c r="B31" s="12">
        <v>2079741.57</v>
      </c>
    </row>
    <row r="32" spans="1:2" x14ac:dyDescent="0.3">
      <c r="A32" s="14" t="s">
        <v>25</v>
      </c>
      <c r="B32" s="12">
        <v>30695750.09</v>
      </c>
    </row>
    <row r="33" spans="1:5" x14ac:dyDescent="0.3">
      <c r="A33" s="14" t="s">
        <v>26</v>
      </c>
      <c r="B33" s="12">
        <v>0</v>
      </c>
    </row>
    <row r="34" spans="1:5" x14ac:dyDescent="0.3">
      <c r="A34" s="14" t="s">
        <v>127</v>
      </c>
      <c r="B34" s="12">
        <v>32383.82</v>
      </c>
    </row>
    <row r="35" spans="1:5" x14ac:dyDescent="0.3">
      <c r="A35" s="15" t="s">
        <v>27</v>
      </c>
      <c r="B35" s="27">
        <f>(B21+B22+B28)</f>
        <v>45019203.209999993</v>
      </c>
    </row>
    <row r="36" spans="1:5" x14ac:dyDescent="0.3">
      <c r="A36" s="72" t="s">
        <v>28</v>
      </c>
      <c r="B36" s="88">
        <f>B37+B42+B44+B46+B53+B55+B56+B57</f>
        <v>25586245.109999996</v>
      </c>
      <c r="C36" s="81"/>
      <c r="D36" s="82"/>
    </row>
    <row r="37" spans="1:5" x14ac:dyDescent="0.3">
      <c r="A37" s="75" t="s">
        <v>29</v>
      </c>
      <c r="B37" s="16">
        <f>B38+B39+B40+B41</f>
        <v>23784999.449999999</v>
      </c>
      <c r="C37" s="83"/>
      <c r="D37" s="84"/>
      <c r="E37" s="74"/>
    </row>
    <row r="38" spans="1:5" x14ac:dyDescent="0.3">
      <c r="A38" s="58" t="s">
        <v>30</v>
      </c>
      <c r="B38" s="18">
        <v>23720890.449999999</v>
      </c>
      <c r="E38" s="74"/>
    </row>
    <row r="39" spans="1:5" x14ac:dyDescent="0.3">
      <c r="A39" s="58" t="s">
        <v>31</v>
      </c>
      <c r="B39" s="18">
        <v>33528.65</v>
      </c>
      <c r="C39" s="85"/>
      <c r="E39" s="74"/>
    </row>
    <row r="40" spans="1:5" x14ac:dyDescent="0.3">
      <c r="A40" s="58" t="s">
        <v>32</v>
      </c>
      <c r="B40" s="18">
        <v>0</v>
      </c>
      <c r="E40" s="74"/>
    </row>
    <row r="41" spans="1:5" x14ac:dyDescent="0.3">
      <c r="A41" s="58" t="s">
        <v>33</v>
      </c>
      <c r="B41" s="18">
        <v>30580.35</v>
      </c>
      <c r="E41" s="74"/>
    </row>
    <row r="42" spans="1:5" ht="13.5" customHeight="1" x14ac:dyDescent="0.3">
      <c r="A42" s="75" t="s">
        <v>34</v>
      </c>
      <c r="B42" s="16">
        <f>SUM(B43:B43)</f>
        <v>62850</v>
      </c>
      <c r="E42" s="74"/>
    </row>
    <row r="43" spans="1:5" x14ac:dyDescent="0.3">
      <c r="A43" s="58" t="s">
        <v>35</v>
      </c>
      <c r="B43" s="18">
        <v>62850</v>
      </c>
      <c r="E43" s="74"/>
    </row>
    <row r="44" spans="1:5" x14ac:dyDescent="0.3">
      <c r="A44" s="75" t="s">
        <v>36</v>
      </c>
      <c r="B44" s="16">
        <f>B45</f>
        <v>1157221.81</v>
      </c>
      <c r="E44" s="74"/>
    </row>
    <row r="45" spans="1:5" x14ac:dyDescent="0.3">
      <c r="A45" s="58" t="s">
        <v>37</v>
      </c>
      <c r="B45" s="18">
        <v>1157221.81</v>
      </c>
      <c r="E45" s="74"/>
    </row>
    <row r="46" spans="1:5" x14ac:dyDescent="0.3">
      <c r="A46" s="19" t="s">
        <v>38</v>
      </c>
      <c r="B46" s="16">
        <f>SUM(B47:B52)</f>
        <v>483697.63999999862</v>
      </c>
      <c r="C46" s="85"/>
      <c r="D46" s="84"/>
      <c r="E46" s="74"/>
    </row>
    <row r="47" spans="1:5" x14ac:dyDescent="0.3">
      <c r="A47" s="20" t="s">
        <v>39</v>
      </c>
      <c r="B47" s="18">
        <v>170.55</v>
      </c>
      <c r="E47" s="74"/>
    </row>
    <row r="48" spans="1:5" x14ac:dyDescent="0.3">
      <c r="A48" s="20" t="s">
        <v>40</v>
      </c>
      <c r="B48" s="18">
        <v>149784.6600000019</v>
      </c>
      <c r="E48" s="74"/>
    </row>
    <row r="49" spans="1:4" x14ac:dyDescent="0.3">
      <c r="A49" s="20" t="s">
        <v>41</v>
      </c>
      <c r="B49" s="18">
        <v>306228.29999999702</v>
      </c>
    </row>
    <row r="50" spans="1:4" x14ac:dyDescent="0.3">
      <c r="A50" s="20" t="s">
        <v>42</v>
      </c>
      <c r="B50" s="18">
        <v>0</v>
      </c>
    </row>
    <row r="51" spans="1:4" x14ac:dyDescent="0.3">
      <c r="A51" s="21" t="s">
        <v>43</v>
      </c>
      <c r="B51" s="18">
        <v>27123.429999999698</v>
      </c>
    </row>
    <row r="52" spans="1:4" x14ac:dyDescent="0.3">
      <c r="A52" s="21" t="s">
        <v>44</v>
      </c>
      <c r="B52" s="18">
        <v>390.69999999999709</v>
      </c>
    </row>
    <row r="53" spans="1:4" x14ac:dyDescent="0.3">
      <c r="A53" s="50" t="s">
        <v>45</v>
      </c>
      <c r="B53" s="16">
        <v>65170.23</v>
      </c>
    </row>
    <row r="54" spans="1:4" x14ac:dyDescent="0.3">
      <c r="A54" s="50" t="s">
        <v>46</v>
      </c>
      <c r="B54" s="16">
        <v>0</v>
      </c>
    </row>
    <row r="55" spans="1:4" x14ac:dyDescent="0.3">
      <c r="A55" s="50" t="s">
        <v>47</v>
      </c>
      <c r="B55" s="16">
        <v>0</v>
      </c>
    </row>
    <row r="56" spans="1:4" x14ac:dyDescent="0.3">
      <c r="A56" s="50" t="s">
        <v>48</v>
      </c>
      <c r="B56" s="16">
        <v>0</v>
      </c>
    </row>
    <row r="57" spans="1:4" x14ac:dyDescent="0.3">
      <c r="A57" s="75" t="s">
        <v>49</v>
      </c>
      <c r="B57" s="16">
        <f>10080+22225.98</f>
        <v>32305.98</v>
      </c>
    </row>
    <row r="58" spans="1:4" x14ac:dyDescent="0.3">
      <c r="A58" s="50" t="s">
        <v>50</v>
      </c>
      <c r="B58" s="16">
        <f>SUM(B37+B42+B44+B46+B53+B54+B55+B56+B57)</f>
        <v>25586245.109999996</v>
      </c>
    </row>
    <row r="59" spans="1:4" x14ac:dyDescent="0.3">
      <c r="A59" s="29" t="s">
        <v>51</v>
      </c>
      <c r="B59" s="30">
        <f>SUM(B60+B65)</f>
        <v>31384241.170000002</v>
      </c>
      <c r="D59" s="84"/>
    </row>
    <row r="60" spans="1:4" x14ac:dyDescent="0.3">
      <c r="A60" s="24" t="s">
        <v>52</v>
      </c>
      <c r="B60" s="16">
        <f>SUM(B61+B62+B63+B64)</f>
        <v>21860170.27</v>
      </c>
    </row>
    <row r="61" spans="1:4" x14ac:dyDescent="0.3">
      <c r="A61" s="25" t="s">
        <v>53</v>
      </c>
      <c r="B61" s="18">
        <v>21539330.57</v>
      </c>
    </row>
    <row r="62" spans="1:4" x14ac:dyDescent="0.3">
      <c r="A62" s="25" t="s">
        <v>54</v>
      </c>
      <c r="B62" s="18">
        <v>0</v>
      </c>
    </row>
    <row r="63" spans="1:4" x14ac:dyDescent="0.3">
      <c r="A63" s="25" t="s">
        <v>55</v>
      </c>
      <c r="B63" s="18">
        <v>320839.7</v>
      </c>
    </row>
    <row r="64" spans="1:4" x14ac:dyDescent="0.3">
      <c r="A64" s="25" t="s">
        <v>56</v>
      </c>
      <c r="B64" s="18">
        <v>0</v>
      </c>
    </row>
    <row r="65" spans="1:3" x14ac:dyDescent="0.3">
      <c r="A65" s="26" t="s">
        <v>57</v>
      </c>
      <c r="B65" s="27">
        <f>SUM(B66:B66)</f>
        <v>9524070.9000000004</v>
      </c>
    </row>
    <row r="66" spans="1:3" x14ac:dyDescent="0.3">
      <c r="A66" s="25" t="s">
        <v>58</v>
      </c>
      <c r="B66" s="18">
        <v>9524070.9000000004</v>
      </c>
    </row>
    <row r="67" spans="1:3" x14ac:dyDescent="0.3">
      <c r="A67" s="24" t="s">
        <v>59</v>
      </c>
      <c r="B67" s="16">
        <f>B60+B65</f>
        <v>31384241.170000002</v>
      </c>
    </row>
    <row r="68" spans="1:3" x14ac:dyDescent="0.3">
      <c r="A68" s="29" t="s">
        <v>60</v>
      </c>
      <c r="B68" s="30">
        <f>(B58+B67)</f>
        <v>56970486.280000001</v>
      </c>
    </row>
    <row r="69" spans="1:3" x14ac:dyDescent="0.3">
      <c r="A69" s="31" t="s">
        <v>61</v>
      </c>
      <c r="B69" s="32">
        <f>B70+B75</f>
        <v>24509951.809999999</v>
      </c>
    </row>
    <row r="70" spans="1:3" x14ac:dyDescent="0.3">
      <c r="A70" s="33" t="s">
        <v>62</v>
      </c>
      <c r="B70" s="16">
        <f>SUM(B71:B74)</f>
        <v>24457301.809999999</v>
      </c>
    </row>
    <row r="71" spans="1:3" x14ac:dyDescent="0.3">
      <c r="A71" s="20" t="s">
        <v>124</v>
      </c>
      <c r="B71" s="18">
        <v>0</v>
      </c>
    </row>
    <row r="72" spans="1:3" x14ac:dyDescent="0.3">
      <c r="A72" s="20" t="s">
        <v>125</v>
      </c>
      <c r="B72" s="18">
        <v>23290000</v>
      </c>
    </row>
    <row r="73" spans="1:3" x14ac:dyDescent="0.3">
      <c r="A73" s="20" t="s">
        <v>63</v>
      </c>
      <c r="B73" s="34">
        <v>1157221.81</v>
      </c>
    </row>
    <row r="74" spans="1:3" x14ac:dyDescent="0.3">
      <c r="A74" s="20" t="s">
        <v>64</v>
      </c>
      <c r="B74" s="34">
        <v>10080</v>
      </c>
    </row>
    <row r="75" spans="1:3" x14ac:dyDescent="0.3">
      <c r="A75" s="35" t="s">
        <v>65</v>
      </c>
      <c r="B75" s="36">
        <f>B76</f>
        <v>52650</v>
      </c>
    </row>
    <row r="76" spans="1:3" x14ac:dyDescent="0.3">
      <c r="A76" s="20" t="s">
        <v>66</v>
      </c>
      <c r="B76" s="37">
        <v>52650</v>
      </c>
    </row>
    <row r="77" spans="1:3" x14ac:dyDescent="0.3">
      <c r="A77" s="35" t="s">
        <v>130</v>
      </c>
      <c r="B77" s="38">
        <f>B70+B75</f>
        <v>24509951.809999999</v>
      </c>
    </row>
    <row r="78" spans="1:3" x14ac:dyDescent="0.3">
      <c r="A78" s="20" t="s">
        <v>67</v>
      </c>
      <c r="B78" s="18">
        <v>24509951.809999999</v>
      </c>
      <c r="C78" s="85"/>
    </row>
    <row r="79" spans="1:3" x14ac:dyDescent="0.3">
      <c r="A79" s="20" t="s">
        <v>68</v>
      </c>
      <c r="B79" s="18">
        <v>31384241.169999998</v>
      </c>
    </row>
    <row r="80" spans="1:3" x14ac:dyDescent="0.3">
      <c r="A80" s="22" t="s">
        <v>69</v>
      </c>
      <c r="B80" s="39">
        <f>B77-B67</f>
        <v>-6874289.3600000031</v>
      </c>
    </row>
    <row r="81" spans="1:5" x14ac:dyDescent="0.3">
      <c r="A81" s="23" t="s">
        <v>70</v>
      </c>
      <c r="B81" s="40">
        <f>B82+B112+B119</f>
        <v>31952592.399999999</v>
      </c>
    </row>
    <row r="82" spans="1:5" ht="15.75" customHeight="1" x14ac:dyDescent="0.3">
      <c r="A82" s="23" t="s">
        <v>71</v>
      </c>
      <c r="B82" s="36">
        <f>SUM(B83:B104)</f>
        <v>22472014.219999999</v>
      </c>
      <c r="C82" s="86"/>
      <c r="D82" s="87"/>
      <c r="E82" s="17"/>
    </row>
    <row r="83" spans="1:5" ht="15.75" customHeight="1" x14ac:dyDescent="0.3">
      <c r="A83" s="21" t="s">
        <v>72</v>
      </c>
      <c r="B83" s="28">
        <v>4964498.93</v>
      </c>
      <c r="C83" s="85"/>
    </row>
    <row r="84" spans="1:5" ht="15.75" customHeight="1" x14ac:dyDescent="0.3">
      <c r="A84" s="20" t="s">
        <v>73</v>
      </c>
      <c r="B84" s="18">
        <v>8705711.9999999944</v>
      </c>
      <c r="C84" s="85"/>
    </row>
    <row r="85" spans="1:5" x14ac:dyDescent="0.3">
      <c r="A85" s="20" t="s">
        <v>74</v>
      </c>
      <c r="B85" s="18">
        <v>6036368.9000000022</v>
      </c>
    </row>
    <row r="86" spans="1:5" x14ac:dyDescent="0.3">
      <c r="A86" s="21" t="s">
        <v>75</v>
      </c>
      <c r="B86" s="18">
        <v>319592.78999999998</v>
      </c>
    </row>
    <row r="87" spans="1:5" x14ac:dyDescent="0.3">
      <c r="A87" s="21" t="s">
        <v>76</v>
      </c>
      <c r="B87" s="18">
        <v>0</v>
      </c>
    </row>
    <row r="88" spans="1:5" x14ac:dyDescent="0.3">
      <c r="A88" s="21" t="s">
        <v>77</v>
      </c>
      <c r="B88" s="18">
        <v>0</v>
      </c>
      <c r="E88" s="42"/>
    </row>
    <row r="89" spans="1:5" s="42" customFormat="1" x14ac:dyDescent="0.3">
      <c r="A89" s="41" t="s">
        <v>78</v>
      </c>
      <c r="B89" s="28">
        <v>1878976.43</v>
      </c>
      <c r="C89" s="81"/>
      <c r="D89" s="84"/>
    </row>
    <row r="90" spans="1:5" s="42" customFormat="1" x14ac:dyDescent="0.3">
      <c r="A90" s="41" t="s">
        <v>79</v>
      </c>
      <c r="B90" s="18">
        <v>23761.52</v>
      </c>
      <c r="C90" s="79"/>
      <c r="D90" s="80"/>
      <c r="E90" s="2"/>
    </row>
    <row r="91" spans="1:5" x14ac:dyDescent="0.3">
      <c r="A91" s="41" t="s">
        <v>80</v>
      </c>
      <c r="B91" s="18">
        <v>0</v>
      </c>
    </row>
    <row r="92" spans="1:5" x14ac:dyDescent="0.3">
      <c r="A92" s="41" t="s">
        <v>81</v>
      </c>
      <c r="B92" s="18">
        <v>332372.73</v>
      </c>
    </row>
    <row r="93" spans="1:5" x14ac:dyDescent="0.3">
      <c r="A93" s="41" t="s">
        <v>82</v>
      </c>
      <c r="B93" s="18">
        <v>119650.07000000002</v>
      </c>
    </row>
    <row r="94" spans="1:5" x14ac:dyDescent="0.3">
      <c r="A94" s="41" t="s">
        <v>83</v>
      </c>
      <c r="B94" s="18">
        <v>0</v>
      </c>
    </row>
    <row r="95" spans="1:5" x14ac:dyDescent="0.3">
      <c r="A95" s="41" t="s">
        <v>84</v>
      </c>
      <c r="B95" s="18">
        <v>0</v>
      </c>
    </row>
    <row r="96" spans="1:5" x14ac:dyDescent="0.3">
      <c r="A96" s="41" t="s">
        <v>85</v>
      </c>
      <c r="B96" s="18">
        <v>0</v>
      </c>
    </row>
    <row r="97" spans="1:5" x14ac:dyDescent="0.3">
      <c r="A97" s="41" t="s">
        <v>131</v>
      </c>
      <c r="B97" s="18">
        <v>6000</v>
      </c>
    </row>
    <row r="98" spans="1:5" x14ac:dyDescent="0.3">
      <c r="A98" s="41" t="s">
        <v>132</v>
      </c>
      <c r="B98" s="18">
        <v>0</v>
      </c>
    </row>
    <row r="99" spans="1:5" x14ac:dyDescent="0.3">
      <c r="A99" s="41" t="s">
        <v>133</v>
      </c>
      <c r="B99" s="18">
        <v>37847.4</v>
      </c>
    </row>
    <row r="100" spans="1:5" x14ac:dyDescent="0.3">
      <c r="A100" s="41" t="s">
        <v>134</v>
      </c>
      <c r="B100" s="18">
        <v>0</v>
      </c>
    </row>
    <row r="101" spans="1:5" x14ac:dyDescent="0.3">
      <c r="A101" s="41" t="s">
        <v>135</v>
      </c>
      <c r="B101" s="18">
        <v>41118.76</v>
      </c>
    </row>
    <row r="102" spans="1:5" x14ac:dyDescent="0.3">
      <c r="A102" s="41" t="s">
        <v>136</v>
      </c>
      <c r="B102" s="18">
        <v>0</v>
      </c>
    </row>
    <row r="103" spans="1:5" x14ac:dyDescent="0.3">
      <c r="A103" s="41" t="s">
        <v>137</v>
      </c>
      <c r="B103" s="18">
        <v>0</v>
      </c>
    </row>
    <row r="104" spans="1:5" x14ac:dyDescent="0.3">
      <c r="A104" s="41" t="s">
        <v>138</v>
      </c>
      <c r="B104" s="18">
        <v>6114.69</v>
      </c>
    </row>
    <row r="105" spans="1:5" x14ac:dyDescent="0.3">
      <c r="A105" s="43" t="s">
        <v>86</v>
      </c>
      <c r="B105" s="44">
        <f>SUM(B83:B104)</f>
        <v>22472014.219999999</v>
      </c>
    </row>
    <row r="106" spans="1:5" x14ac:dyDescent="0.3">
      <c r="A106" s="45" t="s">
        <v>87</v>
      </c>
      <c r="B106" s="46">
        <f>B111</f>
        <v>24509951.809999999</v>
      </c>
      <c r="E106" s="47"/>
    </row>
    <row r="107" spans="1:5" s="47" customFormat="1" x14ac:dyDescent="0.3">
      <c r="A107" s="20" t="s">
        <v>88</v>
      </c>
      <c r="B107" s="18">
        <v>24509951.809999999</v>
      </c>
      <c r="C107" s="79"/>
      <c r="D107" s="80"/>
    </row>
    <row r="108" spans="1:5" s="47" customFormat="1" x14ac:dyDescent="0.3">
      <c r="A108" s="48" t="s">
        <v>89</v>
      </c>
      <c r="B108" s="49">
        <v>0</v>
      </c>
      <c r="C108" s="79"/>
      <c r="D108" s="80"/>
    </row>
    <row r="109" spans="1:5" s="47" customFormat="1" x14ac:dyDescent="0.3">
      <c r="A109" s="48" t="s">
        <v>90</v>
      </c>
      <c r="B109" s="49">
        <v>0</v>
      </c>
      <c r="C109" s="79"/>
      <c r="D109" s="80"/>
    </row>
    <row r="110" spans="1:5" s="47" customFormat="1" x14ac:dyDescent="0.3">
      <c r="A110" s="48" t="s">
        <v>91</v>
      </c>
      <c r="B110" s="18">
        <v>0</v>
      </c>
      <c r="C110" s="79"/>
      <c r="D110" s="80"/>
    </row>
    <row r="111" spans="1:5" s="47" customFormat="1" x14ac:dyDescent="0.3">
      <c r="A111" s="50" t="s">
        <v>92</v>
      </c>
      <c r="B111" s="16">
        <f>B107+B108+B109+B110</f>
        <v>24509951.809999999</v>
      </c>
      <c r="C111" s="79"/>
      <c r="D111" s="80"/>
      <c r="E111" s="2"/>
    </row>
    <row r="112" spans="1:5" x14ac:dyDescent="0.3">
      <c r="A112" s="23" t="s">
        <v>93</v>
      </c>
      <c r="B112" s="46">
        <f>B118</f>
        <v>3926824.07</v>
      </c>
    </row>
    <row r="113" spans="1:3" x14ac:dyDescent="0.3">
      <c r="A113" s="21" t="s">
        <v>94</v>
      </c>
      <c r="B113" s="18">
        <v>3370425</v>
      </c>
    </row>
    <row r="114" spans="1:3" x14ac:dyDescent="0.3">
      <c r="A114" s="25" t="s">
        <v>95</v>
      </c>
      <c r="B114" s="18">
        <v>0</v>
      </c>
    </row>
    <row r="115" spans="1:3" x14ac:dyDescent="0.3">
      <c r="A115" s="41" t="s">
        <v>96</v>
      </c>
      <c r="B115" s="18">
        <v>0</v>
      </c>
    </row>
    <row r="116" spans="1:3" x14ac:dyDescent="0.3">
      <c r="A116" s="41" t="s">
        <v>97</v>
      </c>
      <c r="B116" s="18">
        <v>0</v>
      </c>
    </row>
    <row r="117" spans="1:3" x14ac:dyDescent="0.3">
      <c r="A117" s="41" t="s">
        <v>129</v>
      </c>
      <c r="B117" s="18">
        <v>556399.06999999995</v>
      </c>
    </row>
    <row r="118" spans="1:3" x14ac:dyDescent="0.3">
      <c r="A118" s="50" t="s">
        <v>98</v>
      </c>
      <c r="B118" s="44">
        <f>B113+B114+B115+B116+B117</f>
        <v>3926824.07</v>
      </c>
      <c r="C118" s="85"/>
    </row>
    <row r="119" spans="1:3" x14ac:dyDescent="0.3">
      <c r="A119" s="31" t="s">
        <v>99</v>
      </c>
      <c r="B119" s="51">
        <f>B122</f>
        <v>5553754.1100000003</v>
      </c>
    </row>
    <row r="120" spans="1:3" x14ac:dyDescent="0.3">
      <c r="A120" s="52" t="s">
        <v>100</v>
      </c>
      <c r="B120" s="53">
        <v>0</v>
      </c>
    </row>
    <row r="121" spans="1:3" x14ac:dyDescent="0.3">
      <c r="A121" s="21" t="s">
        <v>101</v>
      </c>
      <c r="B121" s="54">
        <v>5553754.1100000003</v>
      </c>
    </row>
    <row r="122" spans="1:3" x14ac:dyDescent="0.3">
      <c r="A122" s="55" t="s">
        <v>102</v>
      </c>
      <c r="B122" s="56">
        <f>B120+B121</f>
        <v>5553754.1100000003</v>
      </c>
    </row>
    <row r="123" spans="1:3" x14ac:dyDescent="0.3">
      <c r="A123" s="13" t="s">
        <v>141</v>
      </c>
      <c r="B123" s="46">
        <f>B124+B130</f>
        <v>38652855.919999979</v>
      </c>
    </row>
    <row r="124" spans="1:3" x14ac:dyDescent="0.3">
      <c r="A124" s="57" t="s">
        <v>103</v>
      </c>
      <c r="B124" s="27">
        <f>SUM(B125:B129)</f>
        <v>132721.20999997854</v>
      </c>
    </row>
    <row r="125" spans="1:3" x14ac:dyDescent="0.3">
      <c r="A125" s="58" t="s">
        <v>104</v>
      </c>
      <c r="B125" s="18">
        <v>33604.839999979471</v>
      </c>
    </row>
    <row r="126" spans="1:3" x14ac:dyDescent="0.3">
      <c r="A126" s="58" t="s">
        <v>105</v>
      </c>
      <c r="B126" s="18">
        <v>0</v>
      </c>
    </row>
    <row r="127" spans="1:3" x14ac:dyDescent="0.3">
      <c r="A127" s="58" t="s">
        <v>106</v>
      </c>
      <c r="B127" s="18">
        <v>48699.779999999962</v>
      </c>
    </row>
    <row r="128" spans="1:3" x14ac:dyDescent="0.3">
      <c r="A128" s="58" t="s">
        <v>107</v>
      </c>
      <c r="B128" s="18">
        <v>50416.589999999102</v>
      </c>
    </row>
    <row r="129" spans="1:5" x14ac:dyDescent="0.3">
      <c r="A129" s="58" t="s">
        <v>108</v>
      </c>
      <c r="B129" s="18">
        <v>0</v>
      </c>
    </row>
    <row r="130" spans="1:5" x14ac:dyDescent="0.3">
      <c r="A130" s="57" t="s">
        <v>109</v>
      </c>
      <c r="B130" s="27">
        <f>SUM(B131:B135)</f>
        <v>38520134.710000001</v>
      </c>
    </row>
    <row r="131" spans="1:5" x14ac:dyDescent="0.3">
      <c r="A131" s="58" t="s">
        <v>110</v>
      </c>
      <c r="B131" s="18">
        <v>14003475.59</v>
      </c>
      <c r="E131" s="76"/>
    </row>
    <row r="132" spans="1:5" x14ac:dyDescent="0.3">
      <c r="A132" s="58" t="s">
        <v>111</v>
      </c>
      <c r="B132" s="18">
        <v>21530557.490000002</v>
      </c>
    </row>
    <row r="133" spans="1:5" x14ac:dyDescent="0.3">
      <c r="A133" s="59" t="s">
        <v>112</v>
      </c>
      <c r="B133" s="60">
        <v>0</v>
      </c>
      <c r="D133" s="85"/>
    </row>
    <row r="134" spans="1:5" x14ac:dyDescent="0.3">
      <c r="A134" s="59" t="s">
        <v>113</v>
      </c>
      <c r="B134" s="60">
        <v>2943247.1100000003</v>
      </c>
    </row>
    <row r="135" spans="1:5" x14ac:dyDescent="0.3">
      <c r="A135" s="59" t="s">
        <v>128</v>
      </c>
      <c r="B135" s="60">
        <v>42854.52</v>
      </c>
    </row>
    <row r="136" spans="1:5" x14ac:dyDescent="0.3">
      <c r="A136" s="61" t="s">
        <v>114</v>
      </c>
      <c r="B136" s="62">
        <f>(B35+B58)-(B81+B108+B109+B110)</f>
        <v>38652855.919999994</v>
      </c>
      <c r="D136" s="84"/>
    </row>
    <row r="137" spans="1:5" x14ac:dyDescent="0.3">
      <c r="A137" s="63" t="s">
        <v>115</v>
      </c>
      <c r="B137" s="64">
        <v>0</v>
      </c>
    </row>
    <row r="138" spans="1:5" x14ac:dyDescent="0.3">
      <c r="A138" s="65" t="s">
        <v>116</v>
      </c>
      <c r="B138" s="66"/>
    </row>
    <row r="139" spans="1:5" x14ac:dyDescent="0.3">
      <c r="A139" s="67" t="s">
        <v>117</v>
      </c>
      <c r="B139" s="68">
        <v>0</v>
      </c>
    </row>
    <row r="140" spans="1:5" x14ac:dyDescent="0.3">
      <c r="A140" s="67" t="s">
        <v>142</v>
      </c>
      <c r="B140" s="68">
        <v>154736.44</v>
      </c>
    </row>
    <row r="141" spans="1:5" x14ac:dyDescent="0.3">
      <c r="A141" s="67" t="s">
        <v>118</v>
      </c>
      <c r="B141" s="68">
        <v>0</v>
      </c>
    </row>
    <row r="142" spans="1:5" ht="15" thickBot="1" x14ac:dyDescent="0.35">
      <c r="A142" s="69" t="s">
        <v>119</v>
      </c>
      <c r="B142" s="70"/>
    </row>
    <row r="143" spans="1:5" x14ac:dyDescent="0.3">
      <c r="A143" s="97" t="s">
        <v>120</v>
      </c>
    </row>
    <row r="144" spans="1:5" x14ac:dyDescent="0.3">
      <c r="A144" s="98"/>
    </row>
    <row r="145" spans="1:2" x14ac:dyDescent="0.3">
      <c r="A145" s="98"/>
      <c r="B145" s="17"/>
    </row>
    <row r="146" spans="1:2" x14ac:dyDescent="0.3">
      <c r="A146" s="47" t="s">
        <v>121</v>
      </c>
    </row>
    <row r="148" spans="1:2" x14ac:dyDescent="0.3">
      <c r="B148" s="47" t="s">
        <v>140</v>
      </c>
    </row>
    <row r="149" spans="1:2" x14ac:dyDescent="0.3">
      <c r="B149" s="47"/>
    </row>
    <row r="150" spans="1:2" x14ac:dyDescent="0.3">
      <c r="B150" s="47"/>
    </row>
    <row r="152" spans="1:2" x14ac:dyDescent="0.3">
      <c r="A152" s="47" t="s">
        <v>122</v>
      </c>
    </row>
    <row r="153" spans="1:2" x14ac:dyDescent="0.3">
      <c r="A153" s="47" t="s">
        <v>123</v>
      </c>
    </row>
    <row r="157" spans="1:2" x14ac:dyDescent="0.3">
      <c r="A157" s="47"/>
    </row>
  </sheetData>
  <dataConsolidate/>
  <mergeCells count="8">
    <mergeCell ref="A1:B1"/>
    <mergeCell ref="A5:B6"/>
    <mergeCell ref="A143:A145"/>
    <mergeCell ref="A7:B7"/>
    <mergeCell ref="A9:B9"/>
    <mergeCell ref="A2:B4"/>
    <mergeCell ref="A11:B11"/>
    <mergeCell ref="A18:B18"/>
  </mergeCells>
  <pageMargins left="0.23622047244094491" right="0.23622047244094491" top="0.74803149606299213" bottom="0.74803149606299213" header="0.31496062992125984" footer="0.31496062992125984"/>
  <pageSetup paperSize="9" scale="58" fitToWidth="0" fitToHeight="0" orientation="portrait" horizontalDpi="300" verticalDpi="300" r:id="rId1"/>
  <rowBreaks count="1" manualBreakCount="1">
    <brk id="75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Janeiro-2026</vt:lpstr>
      <vt:lpstr>'Janeiro-2026'!Area_de_impressao</vt:lpstr>
      <vt:lpstr>'Janeiro-2026'!Titulos_de_impressao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Thais Santos de Menezes</cp:lastModifiedBy>
  <cp:revision>1</cp:revision>
  <cp:lastPrinted>2026-02-03T16:20:39Z</cp:lastPrinted>
  <dcterms:created xsi:type="dcterms:W3CDTF">2021-09-23T15:15:02Z</dcterms:created>
  <dcterms:modified xsi:type="dcterms:W3CDTF">2026-02-05T13:48:26Z</dcterms:modified>
  <cp:category/>
  <cp:contentStatus/>
</cp:coreProperties>
</file>